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/>
  </bookViews>
  <sheets>
    <sheet name="Ticket Details" sheetId="1" r:id="rId1"/>
    <sheet name="Summary" sheetId="2" r:id="rId2"/>
    <sheet name="Season ticket info" sheetId="3" r:id="rId3"/>
  </sheets>
  <definedNames>
    <definedName name="Gender">Table1[Gender]</definedName>
    <definedName name="ticketprice">Table2[]</definedName>
    <definedName name="TicketType">Table2[Ticket type]</definedName>
  </definedNames>
  <calcPr calcId="145621"/>
</workbook>
</file>

<file path=xl/calcChain.xml><?xml version="1.0" encoding="utf-8"?>
<calcChain xmlns="http://schemas.openxmlformats.org/spreadsheetml/2006/main">
  <c r="F13" i="3" l="1"/>
  <c r="I8" i="3" l="1"/>
  <c r="H8" i="3"/>
  <c r="G8" i="3"/>
  <c r="F8" i="3"/>
  <c r="G14" i="3"/>
  <c r="H14" i="3"/>
  <c r="I14" i="3"/>
  <c r="I13" i="3"/>
  <c r="H13" i="3"/>
  <c r="G13" i="3"/>
  <c r="F14" i="3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3" i="1"/>
</calcChain>
</file>

<file path=xl/sharedStrings.xml><?xml version="1.0" encoding="utf-8"?>
<sst xmlns="http://schemas.openxmlformats.org/spreadsheetml/2006/main" count="785" uniqueCount="471">
  <si>
    <t>Surname</t>
  </si>
  <si>
    <t>Forename</t>
  </si>
  <si>
    <t>Date of Birth</t>
  </si>
  <si>
    <t>Gender</t>
  </si>
  <si>
    <t>Postcode</t>
  </si>
  <si>
    <t>Ticket Type</t>
  </si>
  <si>
    <t>Cost</t>
  </si>
  <si>
    <t>Expiring Ticket</t>
  </si>
  <si>
    <t>Aaron</t>
  </si>
  <si>
    <t>Abigail</t>
  </si>
  <si>
    <t>Aimee</t>
  </si>
  <si>
    <t>Alex</t>
  </si>
  <si>
    <t>Alexander</t>
  </si>
  <si>
    <t>Anand</t>
  </si>
  <si>
    <t>Archie</t>
  </si>
  <si>
    <t>Bailey</t>
  </si>
  <si>
    <t>Ben</t>
  </si>
  <si>
    <t>Bethany</t>
  </si>
  <si>
    <t>Callum</t>
  </si>
  <si>
    <t>Channelle</t>
  </si>
  <si>
    <t>Charlotte</t>
  </si>
  <si>
    <t>Chloe</t>
  </si>
  <si>
    <t>Christine</t>
  </si>
  <si>
    <t>Cobi</t>
  </si>
  <si>
    <t>Connor</t>
  </si>
  <si>
    <t>Danielle</t>
  </si>
  <si>
    <t>Dean</t>
  </si>
  <si>
    <t>Ehsan</t>
  </si>
  <si>
    <t>Elisha</t>
  </si>
  <si>
    <t>Emily</t>
  </si>
  <si>
    <t>Emma-Louise</t>
  </si>
  <si>
    <t>Evie</t>
  </si>
  <si>
    <t>George</t>
  </si>
  <si>
    <t>Gil</t>
  </si>
  <si>
    <t>Greg</t>
  </si>
  <si>
    <t>Gurjit</t>
  </si>
  <si>
    <t>Hannah</t>
  </si>
  <si>
    <t>Hashim</t>
  </si>
  <si>
    <t>Hossein</t>
  </si>
  <si>
    <t>Jack</t>
  </si>
  <si>
    <t>Jake</t>
  </si>
  <si>
    <t>Jananie</t>
  </si>
  <si>
    <t>Jessica</t>
  </si>
  <si>
    <t>Jonathan</t>
  </si>
  <si>
    <t>Jordon</t>
  </si>
  <si>
    <t>Joshua</t>
  </si>
  <si>
    <t>Karman</t>
  </si>
  <si>
    <t>Kate</t>
  </si>
  <si>
    <t>Katherine</t>
  </si>
  <si>
    <t>Katie</t>
  </si>
  <si>
    <t>Kelly</t>
  </si>
  <si>
    <t>Kenan</t>
  </si>
  <si>
    <t>Kerry</t>
  </si>
  <si>
    <t>Laura-May</t>
  </si>
  <si>
    <t>Liam</t>
  </si>
  <si>
    <t>Lucas</t>
  </si>
  <si>
    <t>Macaulay</t>
  </si>
  <si>
    <t>Matthew</t>
  </si>
  <si>
    <t>Max</t>
  </si>
  <si>
    <t>Mia</t>
  </si>
  <si>
    <t>Molly</t>
  </si>
  <si>
    <t>Nabeel</t>
  </si>
  <si>
    <t>Natasha</t>
  </si>
  <si>
    <t>Paige</t>
  </si>
  <si>
    <t>Prabdeep</t>
  </si>
  <si>
    <t>Rachel</t>
  </si>
  <si>
    <t>Raheel</t>
  </si>
  <si>
    <t>Raja</t>
  </si>
  <si>
    <t>Raman</t>
  </si>
  <si>
    <t>Ross</t>
  </si>
  <si>
    <t>Ryan</t>
  </si>
  <si>
    <t>Saffron</t>
  </si>
  <si>
    <t>Samuel</t>
  </si>
  <si>
    <t>Sara</t>
  </si>
  <si>
    <t>Sarah</t>
  </si>
  <si>
    <t>Sean</t>
  </si>
  <si>
    <t>Sharjeel</t>
  </si>
  <si>
    <t>Shaynee</t>
  </si>
  <si>
    <t>Simrandeep</t>
  </si>
  <si>
    <t>Sophie</t>
  </si>
  <si>
    <t>Stanna</t>
  </si>
  <si>
    <t>Stephanie</t>
  </si>
  <si>
    <t>Sukhkarn</t>
  </si>
  <si>
    <t>Sukhwinder</t>
  </si>
  <si>
    <t>Tenille</t>
  </si>
  <si>
    <t>Thomas</t>
  </si>
  <si>
    <t>Wajahat</t>
  </si>
  <si>
    <t>Zeba</t>
  </si>
  <si>
    <t>Harrison</t>
  </si>
  <si>
    <t>Bottomley</t>
  </si>
  <si>
    <t>Carrigan</t>
  </si>
  <si>
    <t>Brodrick</t>
  </si>
  <si>
    <t>Conkleton</t>
  </si>
  <si>
    <t>Colson</t>
  </si>
  <si>
    <t>Richardson</t>
  </si>
  <si>
    <t>Brennan</t>
  </si>
  <si>
    <t>Khorrami</t>
  </si>
  <si>
    <t>Walton</t>
  </si>
  <si>
    <t>Bates</t>
  </si>
  <si>
    <t>Coates</t>
  </si>
  <si>
    <t>Baker</t>
  </si>
  <si>
    <t>Martin</t>
  </si>
  <si>
    <t>Stokes</t>
  </si>
  <si>
    <t>Singh</t>
  </si>
  <si>
    <t>Harding</t>
  </si>
  <si>
    <t>Dewar</t>
  </si>
  <si>
    <t>Solloway</t>
  </si>
  <si>
    <t>Hands</t>
  </si>
  <si>
    <t>Surana</t>
  </si>
  <si>
    <t>Wilson</t>
  </si>
  <si>
    <t>Thomson</t>
  </si>
  <si>
    <t>Skingle</t>
  </si>
  <si>
    <t>Bentley</t>
  </si>
  <si>
    <t>Rouse</t>
  </si>
  <si>
    <t>Smith</t>
  </si>
  <si>
    <t>Stevenson</t>
  </si>
  <si>
    <t>Brooks</t>
  </si>
  <si>
    <t>Bromage</t>
  </si>
  <si>
    <t>Sheldon</t>
  </si>
  <si>
    <t>Chowdhury</t>
  </si>
  <si>
    <t>Stewart</t>
  </si>
  <si>
    <t>Ward</t>
  </si>
  <si>
    <t>Wood</t>
  </si>
  <si>
    <t>Kemp</t>
  </si>
  <si>
    <t>Hopkins</t>
  </si>
  <si>
    <t>Whitewood</t>
  </si>
  <si>
    <t>Tilley</t>
  </si>
  <si>
    <t>O'Toole</t>
  </si>
  <si>
    <t>Woolf</t>
  </si>
  <si>
    <t>Ayriss</t>
  </si>
  <si>
    <t>Dhami</t>
  </si>
  <si>
    <t>Tattam</t>
  </si>
  <si>
    <t>Ahmed</t>
  </si>
  <si>
    <t>Blackwell</t>
  </si>
  <si>
    <t>Shilton</t>
  </si>
  <si>
    <t>Latimer</t>
  </si>
  <si>
    <t>Wozencroft</t>
  </si>
  <si>
    <t>Mantle</t>
  </si>
  <si>
    <t>Falcnor</t>
  </si>
  <si>
    <t>Kaur</t>
  </si>
  <si>
    <t>Nicholles</t>
  </si>
  <si>
    <t>Grantham</t>
  </si>
  <si>
    <t>Daffern</t>
  </si>
  <si>
    <t>Small</t>
  </si>
  <si>
    <t>Alcock</t>
  </si>
  <si>
    <t>Warner</t>
  </si>
  <si>
    <t>Clewes</t>
  </si>
  <si>
    <t>Wright</t>
  </si>
  <si>
    <t>Lee</t>
  </si>
  <si>
    <t>Zaid</t>
  </si>
  <si>
    <t>Andrew-Peacock</t>
  </si>
  <si>
    <t>Sandhawalia</t>
  </si>
  <si>
    <t>Cramp</t>
  </si>
  <si>
    <t>Nakra</t>
  </si>
  <si>
    <t>Davies</t>
  </si>
  <si>
    <t>Banwait</t>
  </si>
  <si>
    <t>Cumming</t>
  </si>
  <si>
    <t>Mead</t>
  </si>
  <si>
    <t>Mitchell</t>
  </si>
  <si>
    <t>Rahman</t>
  </si>
  <si>
    <t>Yarnall</t>
  </si>
  <si>
    <t>Bloor</t>
  </si>
  <si>
    <t>Jury</t>
  </si>
  <si>
    <t>Bansal</t>
  </si>
  <si>
    <t>Searle</t>
  </si>
  <si>
    <t>Shinjin</t>
  </si>
  <si>
    <t>Shiu</t>
  </si>
  <si>
    <t>Bowles</t>
  </si>
  <si>
    <t>Woodroffe</t>
  </si>
  <si>
    <t>Morris</t>
  </si>
  <si>
    <t>CV6 2AF</t>
  </si>
  <si>
    <t>CV23 8JY</t>
  </si>
  <si>
    <t>CV23 1LH</t>
  </si>
  <si>
    <t>CV6 9HG</t>
  </si>
  <si>
    <t>CV5 1AX</t>
  </si>
  <si>
    <t>CV6 1NL</t>
  </si>
  <si>
    <t>CV6 2HA</t>
  </si>
  <si>
    <t>CV6 9FG</t>
  </si>
  <si>
    <t>CV5 8AN</t>
  </si>
  <si>
    <t>CV6 2GX</t>
  </si>
  <si>
    <t>CV6 1JU</t>
  </si>
  <si>
    <t>CV4 7HY</t>
  </si>
  <si>
    <t>CV6 8GF</t>
  </si>
  <si>
    <t>CV6 2AU</t>
  </si>
  <si>
    <t>CV6 10GD</t>
  </si>
  <si>
    <t>CV5 9JA</t>
  </si>
  <si>
    <t>CV5 2BJ</t>
  </si>
  <si>
    <t>CV5 1AT</t>
  </si>
  <si>
    <t>CV6 1PE</t>
  </si>
  <si>
    <t>CV6 2BY</t>
  </si>
  <si>
    <t>CV5 9JY</t>
  </si>
  <si>
    <t>CV23 2PZ</t>
  </si>
  <si>
    <t>CV6 1AF</t>
  </si>
  <si>
    <t>CV6 1EL</t>
  </si>
  <si>
    <t>CV6 1BB</t>
  </si>
  <si>
    <t>CV23 2DW</t>
  </si>
  <si>
    <t>CV23 1JW</t>
  </si>
  <si>
    <t>CV1 1EE</t>
  </si>
  <si>
    <t>CV6 2FF</t>
  </si>
  <si>
    <t>CV6 2LE</t>
  </si>
  <si>
    <t>CV23 3NN</t>
  </si>
  <si>
    <t>CV6 1AU</t>
  </si>
  <si>
    <t>CV6 9HW</t>
  </si>
  <si>
    <t>CV5 8GS</t>
  </si>
  <si>
    <t>CV32 8JZ</t>
  </si>
  <si>
    <t>CV6 2FH</t>
  </si>
  <si>
    <t>CV6 1BE</t>
  </si>
  <si>
    <t>CV7 2LB</t>
  </si>
  <si>
    <t>CV5 3FD</t>
  </si>
  <si>
    <t>CV5 2EW</t>
  </si>
  <si>
    <t>CV6 1FU</t>
  </si>
  <si>
    <t>CV6 1BD</t>
  </si>
  <si>
    <t>CV5 8DS</t>
  </si>
  <si>
    <t>CV6 3DU</t>
  </si>
  <si>
    <t>CV6 8GA</t>
  </si>
  <si>
    <t>CV6 1TY</t>
  </si>
  <si>
    <t>CV6 1AX</t>
  </si>
  <si>
    <t>CV6 8JS</t>
  </si>
  <si>
    <t>CV6 7PP</t>
  </si>
  <si>
    <t>CV6 1LD</t>
  </si>
  <si>
    <t>CV5 8JW</t>
  </si>
  <si>
    <t>CV6 2AR</t>
  </si>
  <si>
    <t>CV6 3EG</t>
  </si>
  <si>
    <t>CV6 1GQ</t>
  </si>
  <si>
    <t>CV5 1DQ</t>
  </si>
  <si>
    <t>CV5 2LA</t>
  </si>
  <si>
    <t>CV6 1GA</t>
  </si>
  <si>
    <t>CV5 1EF</t>
  </si>
  <si>
    <t>CV3 8EW</t>
  </si>
  <si>
    <t>CV23 1FJ</t>
  </si>
  <si>
    <t>CV6 2ED</t>
  </si>
  <si>
    <t>CV6 8AY</t>
  </si>
  <si>
    <t>CV6 1BP</t>
  </si>
  <si>
    <t>CV6 1NF</t>
  </si>
  <si>
    <t>CV23 3JB</t>
  </si>
  <si>
    <t>CV6 2GZ</t>
  </si>
  <si>
    <t>CV1 4LF</t>
  </si>
  <si>
    <t>CV6 1JN</t>
  </si>
  <si>
    <t>CV6 4AQ</t>
  </si>
  <si>
    <t>CV23 8BE</t>
  </si>
  <si>
    <t>CV6 2GB</t>
  </si>
  <si>
    <t>CV5 8EF</t>
  </si>
  <si>
    <t>CV5 1BA</t>
  </si>
  <si>
    <t>CV5 8DB</t>
  </si>
  <si>
    <t>CV6 1GB</t>
  </si>
  <si>
    <t>CV5 1GL</t>
  </si>
  <si>
    <t>CV6 8JE</t>
  </si>
  <si>
    <t>CV23 1ET</t>
  </si>
  <si>
    <t>CV6 3JZ</t>
  </si>
  <si>
    <t>CV23 2AY</t>
  </si>
  <si>
    <t>CV5 8BB</t>
  </si>
  <si>
    <t>CV5 8DW</t>
  </si>
  <si>
    <t>CV6 8JW</t>
  </si>
  <si>
    <t>CV5 2FG</t>
  </si>
  <si>
    <t>CV6 8HS</t>
  </si>
  <si>
    <t>CV6 5GH</t>
  </si>
  <si>
    <t>CV5 8FP</t>
  </si>
  <si>
    <t>CV6 1BU</t>
  </si>
  <si>
    <t>CV5 9EW</t>
  </si>
  <si>
    <t>CV5 9FJ</t>
  </si>
  <si>
    <t>CV5 8ED</t>
  </si>
  <si>
    <t>CV6 9ED</t>
  </si>
  <si>
    <t>CV6 1ER</t>
  </si>
  <si>
    <t>CV23 2BP</t>
  </si>
  <si>
    <t>Address</t>
  </si>
  <si>
    <t>106 Anley Road Coventry</t>
  </si>
  <si>
    <t>167 Benson Avenue Rugby</t>
  </si>
  <si>
    <t>40 Bennetts Road Rugby</t>
  </si>
  <si>
    <t>52 Overslade Road Coventry</t>
  </si>
  <si>
    <t>6 Sadler Close Nuneaton</t>
  </si>
  <si>
    <t>14 Norman Road Coventry</t>
  </si>
  <si>
    <t>17 Brooklyn Croft Coventry</t>
  </si>
  <si>
    <t>21 Catesby Close Coventry</t>
  </si>
  <si>
    <t>136 Coventry Road Nuneaton</t>
  </si>
  <si>
    <t>36 Harvest Road Coventry</t>
  </si>
  <si>
    <t>81 Branksome Road Coventry</t>
  </si>
  <si>
    <t>5 Lincroft Avenue Coventry</t>
  </si>
  <si>
    <t>8 Bennetts Avenue Coventry</t>
  </si>
  <si>
    <t>19 Redesdale Road Coventry</t>
  </si>
  <si>
    <t>186 Evenlode Avenue Coventry</t>
  </si>
  <si>
    <t>184 Wickham Avenue Nuneaton</t>
  </si>
  <si>
    <t>223 Addison Lane Nuneaton</t>
  </si>
  <si>
    <t>2 Church Drive Nuneaton</t>
  </si>
  <si>
    <t>24 Browns Road Coventry</t>
  </si>
  <si>
    <t>50 Shorncliffe Road Coventry</t>
  </si>
  <si>
    <t>99 Lavender Lane Nuneaton</t>
  </si>
  <si>
    <t>173 Stevenson Avenue Rugby</t>
  </si>
  <si>
    <t>117 Lawrence Road Coventry</t>
  </si>
  <si>
    <t>4 Holyhead Crescent Coventry</t>
  </si>
  <si>
    <t>219 Kirton Lane Coventry</t>
  </si>
  <si>
    <t>39 Overslade Road Rugby</t>
  </si>
  <si>
    <t>150 Woodclose Road Rugby</t>
  </si>
  <si>
    <t>6 Holland Close Coventry</t>
  </si>
  <si>
    <t>239 Grindle Road Coventry</t>
  </si>
  <si>
    <t>27 Dickens Lane Coventry</t>
  </si>
  <si>
    <t>93 Westhill Road Rugby</t>
  </si>
  <si>
    <t>35 Longstork Close Coventry</t>
  </si>
  <si>
    <t>44 Wickham Crescent Coventry</t>
  </si>
  <si>
    <t>52 Locke Road Nuneaton</t>
  </si>
  <si>
    <t>60 Donnington Road Coventry</t>
  </si>
  <si>
    <t>95 Bulwer Road Coventry</t>
  </si>
  <si>
    <t>7 Stonebury Way Coventry</t>
  </si>
  <si>
    <t>74 Evenlode Road Coventry</t>
  </si>
  <si>
    <t>3 Harpenden Court Coventry</t>
  </si>
  <si>
    <t>22 Sadler Crescent Nuneaton</t>
  </si>
  <si>
    <t>11 Brownshill Croft Nuneaton</t>
  </si>
  <si>
    <t>13 Lavender Road Coventry</t>
  </si>
  <si>
    <t>84 Holyhead Avenue Coventry</t>
  </si>
  <si>
    <t>115 Three Road Nuneaton</t>
  </si>
  <si>
    <t>31 Evenlode Avenue Coventry</t>
  </si>
  <si>
    <t>198 Loudon Lane Coventry</t>
  </si>
  <si>
    <t>23 Grayswood Road Coventry</t>
  </si>
  <si>
    <t>26 Shorncliffe Avenue Coventry</t>
  </si>
  <si>
    <t>36 Allesley Headlands Coventry</t>
  </si>
  <si>
    <t>1 Courtland Avenue Coventry</t>
  </si>
  <si>
    <t>35 Brackenhurst Road Coventry</t>
  </si>
  <si>
    <t>61 Haynestone Road Nuneaton</t>
  </si>
  <si>
    <t>18 Chelveston Road Coventry</t>
  </si>
  <si>
    <t>28 Bevington Road Coventry</t>
  </si>
  <si>
    <t>55 Mapleton Close Coventry</t>
  </si>
  <si>
    <t>28 Eastlands Rise Nuneaton</t>
  </si>
  <si>
    <t>73 Addison Road Nuneaton</t>
  </si>
  <si>
    <t>12 Mapleton Road Coventry</t>
  </si>
  <si>
    <t>62 Greens Close Nuneaton</t>
  </si>
  <si>
    <t>27 Allesley Road Coventry</t>
  </si>
  <si>
    <t>163 Beake Road Rugby</t>
  </si>
  <si>
    <t>22 Wickham Road Coventry</t>
  </si>
  <si>
    <t>84 Butt Road Coventry</t>
  </si>
  <si>
    <t>89 Sherlock Road Coventry</t>
  </si>
  <si>
    <t>24 Bulwer Road Coventry</t>
  </si>
  <si>
    <t>146 Mapleton Avenue Rugby</t>
  </si>
  <si>
    <t>71 Cedars Avenue Coventry</t>
  </si>
  <si>
    <t>108 Glentworth Road Coventry</t>
  </si>
  <si>
    <t>89 Barnfield Crescent Coventry</t>
  </si>
  <si>
    <t>6 Thurlestone Road Coventry</t>
  </si>
  <si>
    <t>40 Browns Road Rugby</t>
  </si>
  <si>
    <t>26 Chesterton Road Coventry</t>
  </si>
  <si>
    <t>67 Engleton Road Nuneaton</t>
  </si>
  <si>
    <t>110 Birmingham Crescent Coventry</t>
  </si>
  <si>
    <t>8 Browns Road Nuneaton</t>
  </si>
  <si>
    <t>118 Ro Avenue Nuneaton</t>
  </si>
  <si>
    <t>46 Bletchley Road Coventry</t>
  </si>
  <si>
    <t>24 Burnaby Road Nuneaton</t>
  </si>
  <si>
    <t>126 Tarlington Road Coventry</t>
  </si>
  <si>
    <t>13 Allesley Close Rugby</t>
  </si>
  <si>
    <t>118 Lavender Road Coventry</t>
  </si>
  <si>
    <t>13 Hollyfast Road Rugby</t>
  </si>
  <si>
    <t>10 Dulverton Avenue Nuneaton</t>
  </si>
  <si>
    <t>96 Kingsbury Avenue Nuneaton</t>
  </si>
  <si>
    <t>20 Oak Road Coventry</t>
  </si>
  <si>
    <t>38 Westhill Road Coventry</t>
  </si>
  <si>
    <t>123 Westhill Lane Nuneaton</t>
  </si>
  <si>
    <t>27 Norman Road Coventry</t>
  </si>
  <si>
    <t>45 Southbank Road Coventry</t>
  </si>
  <si>
    <t>68 Dickens Road Nuneaton</t>
  </si>
  <si>
    <t>64 Woodclose Avenue Coventry</t>
  </si>
  <si>
    <t>101 Rosslyn Road Nuneaton</t>
  </si>
  <si>
    <t>21 Bennetts Drive Nuneaton</t>
  </si>
  <si>
    <t>67 Keresley Lane Nuneaton</t>
  </si>
  <si>
    <t>61 Brackley Road Coventry</t>
  </si>
  <si>
    <t>226 Lake Road Coventry</t>
  </si>
  <si>
    <t>43 Addison Crescent Rugby</t>
  </si>
  <si>
    <t>1a</t>
  </si>
  <si>
    <t>2b</t>
  </si>
  <si>
    <t>3c</t>
  </si>
  <si>
    <t>4d</t>
  </si>
  <si>
    <t>5e</t>
  </si>
  <si>
    <t>6f</t>
  </si>
  <si>
    <t>7g</t>
  </si>
  <si>
    <t>8h</t>
  </si>
  <si>
    <t>9i</t>
  </si>
  <si>
    <t>10j</t>
  </si>
  <si>
    <t>11k</t>
  </si>
  <si>
    <t>12l</t>
  </si>
  <si>
    <t>13m</t>
  </si>
  <si>
    <t>14n</t>
  </si>
  <si>
    <t>15o</t>
  </si>
  <si>
    <t>16p</t>
  </si>
  <si>
    <t>17q</t>
  </si>
  <si>
    <t>18r</t>
  </si>
  <si>
    <t>19s</t>
  </si>
  <si>
    <t>20t</t>
  </si>
  <si>
    <t>21u</t>
  </si>
  <si>
    <t>22v</t>
  </si>
  <si>
    <t>23w</t>
  </si>
  <si>
    <t>24x</t>
  </si>
  <si>
    <t>25y</t>
  </si>
  <si>
    <t>26z</t>
  </si>
  <si>
    <t>27aa</t>
  </si>
  <si>
    <t>28ab</t>
  </si>
  <si>
    <t>29ac</t>
  </si>
  <si>
    <t>30ad</t>
  </si>
  <si>
    <t>31ae</t>
  </si>
  <si>
    <t>32af</t>
  </si>
  <si>
    <t>33ag</t>
  </si>
  <si>
    <t>34ah</t>
  </si>
  <si>
    <t>35ai</t>
  </si>
  <si>
    <t>36aj</t>
  </si>
  <si>
    <t>37ak</t>
  </si>
  <si>
    <t>38al</t>
  </si>
  <si>
    <t>39am</t>
  </si>
  <si>
    <t>40an</t>
  </si>
  <si>
    <t>41ao</t>
  </si>
  <si>
    <t>42ap</t>
  </si>
  <si>
    <t>43aq</t>
  </si>
  <si>
    <t>44ar</t>
  </si>
  <si>
    <t>45as</t>
  </si>
  <si>
    <t>46at</t>
  </si>
  <si>
    <t>47au</t>
  </si>
  <si>
    <t>48av</t>
  </si>
  <si>
    <t>49aw</t>
  </si>
  <si>
    <t>50ax</t>
  </si>
  <si>
    <t>51ay</t>
  </si>
  <si>
    <t>52az</t>
  </si>
  <si>
    <t>53ba</t>
  </si>
  <si>
    <t>54bb</t>
  </si>
  <si>
    <t>55bc</t>
  </si>
  <si>
    <t>56bd</t>
  </si>
  <si>
    <t>57be</t>
  </si>
  <si>
    <t>58bf</t>
  </si>
  <si>
    <t>59bg</t>
  </si>
  <si>
    <t>60bh</t>
  </si>
  <si>
    <t>61bi</t>
  </si>
  <si>
    <t>62bj</t>
  </si>
  <si>
    <t>63bk</t>
  </si>
  <si>
    <t>64bl</t>
  </si>
  <si>
    <t>65bm</t>
  </si>
  <si>
    <t>66bn</t>
  </si>
  <si>
    <t>67bo</t>
  </si>
  <si>
    <t>68bp</t>
  </si>
  <si>
    <t>69bq</t>
  </si>
  <si>
    <t>70br</t>
  </si>
  <si>
    <t>71bs</t>
  </si>
  <si>
    <t>72bt</t>
  </si>
  <si>
    <t>73bu</t>
  </si>
  <si>
    <t>74bv</t>
  </si>
  <si>
    <t>75bw</t>
  </si>
  <si>
    <t>76bx</t>
  </si>
  <si>
    <t>77by</t>
  </si>
  <si>
    <t>78bz</t>
  </si>
  <si>
    <t>79ca</t>
  </si>
  <si>
    <t>80cb</t>
  </si>
  <si>
    <t>81cc</t>
  </si>
  <si>
    <t>82cd</t>
  </si>
  <si>
    <t>Ticket Details</t>
  </si>
  <si>
    <t>Male</t>
  </si>
  <si>
    <t>Female</t>
  </si>
  <si>
    <t>Adult</t>
  </si>
  <si>
    <t>Child</t>
  </si>
  <si>
    <t>Disabled</t>
  </si>
  <si>
    <t>Available</t>
  </si>
  <si>
    <t>Requested</t>
  </si>
  <si>
    <t>Remaining</t>
  </si>
  <si>
    <t>Ticket Details Summary</t>
  </si>
  <si>
    <t>Ticket type</t>
  </si>
  <si>
    <t>Concession</t>
  </si>
  <si>
    <t>Column1</t>
  </si>
  <si>
    <t>App date</t>
  </si>
  <si>
    <t>Stand A</t>
  </si>
  <si>
    <t>Stand B</t>
  </si>
  <si>
    <t>Stand C</t>
  </si>
  <si>
    <t>Stand D</t>
  </si>
  <si>
    <t>Stand</t>
  </si>
  <si>
    <t>A</t>
  </si>
  <si>
    <t>B</t>
  </si>
  <si>
    <t>D</t>
  </si>
  <si>
    <t>Ticket Code</t>
  </si>
  <si>
    <t>Sold</t>
  </si>
  <si>
    <t>C</t>
  </si>
  <si>
    <t>Summary</t>
  </si>
  <si>
    <t>Season Ticket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</si>
</sst>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36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3" xfId="0" applyBorder="1"/>
    <xf numFmtId="0" fontId="0" fillId="0" borderId="2" xfId="0" applyFont="1" applyBorder="1" applyAlignment="1">
      <alignment horizontal="center" vertical="center"/>
    </xf>
    <xf numFmtId="0" fontId="0" fillId="0" borderId="2" xfId="0" applyFill="1" applyBorder="1"/>
    <xf numFmtId="0" fontId="4" fillId="0" borderId="2" xfId="0" applyFont="1" applyFill="1" applyBorder="1"/>
    <xf numFmtId="164" fontId="0" fillId="0" borderId="0" xfId="0" applyNumberFormat="1"/>
    <xf numFmtId="16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14" fontId="0" fillId="0" borderId="0" xfId="0" applyNumberFormat="1"/>
    <xf numFmtId="0" fontId="0" fillId="2" borderId="0" xfId="0" applyFill="1"/>
    <xf numFmtId="0" fontId="3" fillId="2" borderId="0" xfId="0" applyFont="1" applyFill="1"/>
    <xf numFmtId="164" fontId="0" fillId="2" borderId="0" xfId="0" applyNumberFormat="1" applyFill="1"/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0" fillId="3" borderId="2" xfId="0" applyFill="1" applyBorder="1" applyAlignment="1">
      <alignment horizontal="center"/>
    </xf>
  </cellXfs>
  <cellStyles count="2">
    <cellStyle name="Normal" xfId="0" builtinId="0"/>
    <cellStyle name="Normal_Sheet1" xfId="1"/>
  </cellStyles>
  <dxfs count="1">
    <dxf>
      <numFmt numFmtId="164" formatCode="&quot;£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107156</xdr:rowOff>
    </xdr:from>
    <xdr:to>
      <xdr:col>1</xdr:col>
      <xdr:colOff>726282</xdr:colOff>
      <xdr:row>0</xdr:row>
      <xdr:rowOff>559594</xdr:rowOff>
    </xdr:to>
    <xdr:sp macro="[0]!OpenSummary" textlink="">
      <xdr:nvSpPr>
        <xdr:cNvPr id="2" name="Rounded Rectangle 1"/>
        <xdr:cNvSpPr/>
      </xdr:nvSpPr>
      <xdr:spPr>
        <a:xfrm>
          <a:off x="83344" y="107156"/>
          <a:ext cx="1464469" cy="4524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Summary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288814</xdr:colOff>
      <xdr:row>17</xdr:row>
      <xdr:rowOff>28575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584589" cy="288607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2</xdr:row>
      <xdr:rowOff>9525</xdr:rowOff>
    </xdr:from>
    <xdr:to>
      <xdr:col>14</xdr:col>
      <xdr:colOff>326914</xdr:colOff>
      <xdr:row>17</xdr:row>
      <xdr:rowOff>28575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390525"/>
          <a:ext cx="4584589" cy="2876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6</xdr:col>
      <xdr:colOff>288814</xdr:colOff>
      <xdr:row>32</xdr:row>
      <xdr:rowOff>88631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29000"/>
          <a:ext cx="4584589" cy="2755631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76200</xdr:rowOff>
    </xdr:from>
    <xdr:to>
      <xdr:col>2</xdr:col>
      <xdr:colOff>188119</xdr:colOff>
      <xdr:row>0</xdr:row>
      <xdr:rowOff>528638</xdr:rowOff>
    </xdr:to>
    <xdr:sp macro="[0]!OpenSeasonTicketInfo" textlink="">
      <xdr:nvSpPr>
        <xdr:cNvPr id="8" name="Rounded Rectangle 7"/>
        <xdr:cNvSpPr/>
      </xdr:nvSpPr>
      <xdr:spPr>
        <a:xfrm>
          <a:off x="66675" y="76200"/>
          <a:ext cx="1464469" cy="4524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Season</a:t>
          </a:r>
          <a:r>
            <a:rPr lang="en-GB" sz="1100" baseline="0"/>
            <a:t> Ticket Info</a:t>
          </a:r>
          <a:endParaRPr lang="en-GB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2</xdr:col>
      <xdr:colOff>16669</xdr:colOff>
      <xdr:row>0</xdr:row>
      <xdr:rowOff>528638</xdr:rowOff>
    </xdr:to>
    <xdr:sp macro="[0]!OpenTicketDetials" textlink="">
      <xdr:nvSpPr>
        <xdr:cNvPr id="10" name="Rounded Rectangle 9"/>
        <xdr:cNvSpPr/>
      </xdr:nvSpPr>
      <xdr:spPr>
        <a:xfrm>
          <a:off x="28575" y="76200"/>
          <a:ext cx="1464469" cy="45243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Ticket</a:t>
          </a:r>
          <a:r>
            <a:rPr lang="en-GB" sz="1100" baseline="0"/>
            <a:t> Details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B6" totalsRowShown="0">
  <autoFilter ref="B4:B6"/>
  <tableColumns count="1">
    <tableColumn id="1" name="Gend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8:C12" totalsRowShown="0">
  <autoFilter ref="B8:C12"/>
  <tableColumns count="2">
    <tableColumn id="1" name="Ticket type"/>
    <tableColumn id="2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14.28515625" bestFit="1" customWidth="1"/>
    <col min="2" max="2" width="14.42578125" bestFit="1" customWidth="1"/>
    <col min="3" max="3" width="16" bestFit="1" customWidth="1"/>
    <col min="5" max="5" width="11.7109375" bestFit="1" customWidth="1"/>
    <col min="6" max="6" width="40.5703125" bestFit="1" customWidth="1"/>
    <col min="7" max="7" width="14.28515625" bestFit="1" customWidth="1"/>
    <col min="8" max="8" width="9.140625" style="12"/>
    <col min="9" max="9" width="11.5703125" style="15" bestFit="1" customWidth="1"/>
    <col min="10" max="10" width="7.7109375" bestFit="1" customWidth="1"/>
    <col min="11" max="11" width="14.5703125" bestFit="1" customWidth="1"/>
    <col min="12" max="12" width="18.140625" bestFit="1" customWidth="1"/>
  </cols>
  <sheetData>
    <row r="1" spans="1:12" s="7" customFormat="1" ht="50.25" customHeight="1" x14ac:dyDescent="0.25">
      <c r="F1" s="6" t="s">
        <v>444</v>
      </c>
      <c r="H1" s="13"/>
      <c r="I1" s="14"/>
      <c r="K1" s="6"/>
    </row>
    <row r="2" spans="1:12" s="22" customFormat="1" ht="18.75" x14ac:dyDescent="0.3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264</v>
      </c>
      <c r="G2" s="19" t="s">
        <v>5</v>
      </c>
      <c r="H2" s="20" t="s">
        <v>6</v>
      </c>
      <c r="I2" s="21" t="s">
        <v>457</v>
      </c>
      <c r="J2" s="19" t="s">
        <v>462</v>
      </c>
      <c r="K2" s="19" t="s">
        <v>466</v>
      </c>
      <c r="L2" s="19" t="s">
        <v>7</v>
      </c>
    </row>
    <row r="3" spans="1:12" ht="20.25" customHeight="1" x14ac:dyDescent="0.25">
      <c r="A3" s="2" t="s">
        <v>88</v>
      </c>
      <c r="B3" s="1" t="s">
        <v>8</v>
      </c>
      <c r="C3" s="4">
        <v>23198</v>
      </c>
      <c r="D3" t="s">
        <v>445</v>
      </c>
      <c r="E3" s="3" t="s">
        <v>170</v>
      </c>
      <c r="F3" s="5" t="s">
        <v>265</v>
      </c>
      <c r="G3" t="s">
        <v>447</v>
      </c>
      <c r="H3" s="12">
        <f t="shared" ref="H3:H34" si="0">VLOOKUP(G3,ticketprice,2)</f>
        <v>20</v>
      </c>
      <c r="I3" s="15">
        <v>41986</v>
      </c>
      <c r="J3" t="s">
        <v>463</v>
      </c>
      <c r="K3" t="s">
        <v>362</v>
      </c>
      <c r="L3" s="15">
        <f>I3+365</f>
        <v>42351</v>
      </c>
    </row>
    <row r="4" spans="1:12" ht="22.5" customHeight="1" x14ac:dyDescent="0.25">
      <c r="A4" s="2" t="s">
        <v>89</v>
      </c>
      <c r="B4" s="1" t="s">
        <v>9</v>
      </c>
      <c r="C4" s="4">
        <v>17090</v>
      </c>
      <c r="D4" t="s">
        <v>445</v>
      </c>
      <c r="E4" s="3" t="s">
        <v>171</v>
      </c>
      <c r="F4" s="5" t="s">
        <v>266</v>
      </c>
      <c r="G4" t="s">
        <v>447</v>
      </c>
      <c r="H4" s="12">
        <f t="shared" si="0"/>
        <v>20</v>
      </c>
      <c r="I4" s="15">
        <v>41971</v>
      </c>
      <c r="J4" t="s">
        <v>468</v>
      </c>
      <c r="K4" t="s">
        <v>363</v>
      </c>
      <c r="L4" s="15">
        <f t="shared" ref="L4:L67" si="1">I4+365</f>
        <v>42336</v>
      </c>
    </row>
    <row r="5" spans="1:12" ht="21" customHeight="1" x14ac:dyDescent="0.25">
      <c r="A5" s="2" t="s">
        <v>90</v>
      </c>
      <c r="B5" s="1" t="s">
        <v>10</v>
      </c>
      <c r="C5" s="4">
        <v>29911</v>
      </c>
      <c r="D5" t="s">
        <v>445</v>
      </c>
      <c r="E5" s="3" t="s">
        <v>172</v>
      </c>
      <c r="F5" s="5" t="s">
        <v>267</v>
      </c>
      <c r="G5" t="s">
        <v>447</v>
      </c>
      <c r="H5" s="12">
        <f t="shared" si="0"/>
        <v>20</v>
      </c>
      <c r="I5" s="15">
        <v>41977</v>
      </c>
      <c r="J5" t="s">
        <v>464</v>
      </c>
      <c r="K5" t="s">
        <v>364</v>
      </c>
      <c r="L5" s="15">
        <f t="shared" si="1"/>
        <v>42342</v>
      </c>
    </row>
    <row r="6" spans="1:12" ht="21" customHeight="1" x14ac:dyDescent="0.25">
      <c r="A6" s="2" t="s">
        <v>91</v>
      </c>
      <c r="B6" s="1" t="s">
        <v>10</v>
      </c>
      <c r="C6" s="4">
        <v>28600</v>
      </c>
      <c r="D6" t="s">
        <v>445</v>
      </c>
      <c r="E6" s="3" t="s">
        <v>173</v>
      </c>
      <c r="F6" s="5" t="s">
        <v>268</v>
      </c>
      <c r="G6" t="s">
        <v>447</v>
      </c>
      <c r="H6" s="12">
        <f t="shared" si="0"/>
        <v>20</v>
      </c>
      <c r="I6" s="15">
        <v>41985</v>
      </c>
      <c r="J6" t="s">
        <v>463</v>
      </c>
      <c r="K6" t="s">
        <v>365</v>
      </c>
      <c r="L6" s="15">
        <f t="shared" si="1"/>
        <v>42350</v>
      </c>
    </row>
    <row r="7" spans="1:12" ht="18.75" customHeight="1" x14ac:dyDescent="0.25">
      <c r="A7" s="2" t="s">
        <v>92</v>
      </c>
      <c r="B7" s="1" t="s">
        <v>11</v>
      </c>
      <c r="C7" s="4">
        <v>33057</v>
      </c>
      <c r="D7" t="s">
        <v>445</v>
      </c>
      <c r="E7" s="3" t="s">
        <v>174</v>
      </c>
      <c r="F7" s="5" t="s">
        <v>269</v>
      </c>
      <c r="G7" t="s">
        <v>447</v>
      </c>
      <c r="H7" s="12">
        <f t="shared" si="0"/>
        <v>20</v>
      </c>
      <c r="I7" s="15">
        <v>41978</v>
      </c>
      <c r="J7" t="s">
        <v>465</v>
      </c>
      <c r="K7" t="s">
        <v>366</v>
      </c>
      <c r="L7" s="15">
        <f t="shared" si="1"/>
        <v>42343</v>
      </c>
    </row>
    <row r="8" spans="1:12" ht="19.5" customHeight="1" x14ac:dyDescent="0.25">
      <c r="A8" s="2" t="s">
        <v>93</v>
      </c>
      <c r="B8" s="1" t="s">
        <v>11</v>
      </c>
      <c r="C8" s="4">
        <v>32107</v>
      </c>
      <c r="D8" t="s">
        <v>445</v>
      </c>
      <c r="E8" s="3" t="s">
        <v>175</v>
      </c>
      <c r="F8" s="5" t="s">
        <v>270</v>
      </c>
      <c r="G8" t="s">
        <v>447</v>
      </c>
      <c r="H8" s="12">
        <f t="shared" si="0"/>
        <v>20</v>
      </c>
      <c r="I8" s="15">
        <v>41962</v>
      </c>
      <c r="J8" t="s">
        <v>463</v>
      </c>
      <c r="K8" t="s">
        <v>367</v>
      </c>
      <c r="L8" s="15">
        <f t="shared" si="1"/>
        <v>42327</v>
      </c>
    </row>
    <row r="9" spans="1:12" ht="20.25" customHeight="1" x14ac:dyDescent="0.25">
      <c r="A9" s="2" t="s">
        <v>94</v>
      </c>
      <c r="B9" s="1" t="s">
        <v>12</v>
      </c>
      <c r="C9" s="4">
        <v>32162</v>
      </c>
      <c r="D9" t="s">
        <v>445</v>
      </c>
      <c r="E9" s="3" t="s">
        <v>176</v>
      </c>
      <c r="F9" s="5" t="s">
        <v>271</v>
      </c>
      <c r="G9" t="s">
        <v>447</v>
      </c>
      <c r="H9" s="12">
        <f t="shared" si="0"/>
        <v>20</v>
      </c>
      <c r="I9" s="15">
        <v>41973</v>
      </c>
      <c r="J9" t="s">
        <v>468</v>
      </c>
      <c r="K9" t="s">
        <v>368</v>
      </c>
      <c r="L9" s="15">
        <f t="shared" si="1"/>
        <v>42338</v>
      </c>
    </row>
    <row r="10" spans="1:12" ht="18.75" customHeight="1" x14ac:dyDescent="0.25">
      <c r="A10" s="2" t="s">
        <v>95</v>
      </c>
      <c r="B10" s="1" t="s">
        <v>12</v>
      </c>
      <c r="C10" s="4">
        <v>31916</v>
      </c>
      <c r="D10" t="s">
        <v>445</v>
      </c>
      <c r="E10" s="3" t="s">
        <v>177</v>
      </c>
      <c r="F10" s="5" t="s">
        <v>272</v>
      </c>
      <c r="G10" t="s">
        <v>455</v>
      </c>
      <c r="H10" s="12">
        <f t="shared" si="0"/>
        <v>10</v>
      </c>
      <c r="I10" s="15">
        <v>41974</v>
      </c>
      <c r="J10" t="s">
        <v>464</v>
      </c>
      <c r="K10" t="s">
        <v>369</v>
      </c>
      <c r="L10" s="15">
        <f t="shared" si="1"/>
        <v>42339</v>
      </c>
    </row>
    <row r="11" spans="1:12" ht="20.25" customHeight="1" x14ac:dyDescent="0.25">
      <c r="A11" s="2" t="s">
        <v>96</v>
      </c>
      <c r="B11" s="1" t="s">
        <v>13</v>
      </c>
      <c r="C11" s="4">
        <v>20385</v>
      </c>
      <c r="D11" t="s">
        <v>445</v>
      </c>
      <c r="E11" s="3" t="s">
        <v>178</v>
      </c>
      <c r="F11" s="5" t="s">
        <v>273</v>
      </c>
      <c r="G11" t="s">
        <v>447</v>
      </c>
      <c r="H11" s="12">
        <f t="shared" si="0"/>
        <v>20</v>
      </c>
      <c r="I11" s="15">
        <v>42000</v>
      </c>
      <c r="J11" t="s">
        <v>463</v>
      </c>
      <c r="K11" t="s">
        <v>370</v>
      </c>
      <c r="L11" s="15">
        <f t="shared" si="1"/>
        <v>42365</v>
      </c>
    </row>
    <row r="12" spans="1:12" ht="22.5" customHeight="1" x14ac:dyDescent="0.25">
      <c r="A12" s="2" t="s">
        <v>97</v>
      </c>
      <c r="B12" s="1" t="s">
        <v>14</v>
      </c>
      <c r="C12" s="4">
        <v>33738</v>
      </c>
      <c r="D12" t="s">
        <v>445</v>
      </c>
      <c r="E12" s="3" t="s">
        <v>179</v>
      </c>
      <c r="F12" s="5" t="s">
        <v>274</v>
      </c>
      <c r="G12" t="s">
        <v>447</v>
      </c>
      <c r="H12" s="12">
        <f t="shared" si="0"/>
        <v>20</v>
      </c>
      <c r="I12" s="15">
        <v>41958</v>
      </c>
      <c r="J12" t="s">
        <v>465</v>
      </c>
      <c r="K12" t="s">
        <v>371</v>
      </c>
      <c r="L12" s="15">
        <f t="shared" si="1"/>
        <v>42323</v>
      </c>
    </row>
    <row r="13" spans="1:12" ht="19.5" customHeight="1" x14ac:dyDescent="0.25">
      <c r="A13" s="2" t="s">
        <v>98</v>
      </c>
      <c r="B13" s="1" t="s">
        <v>15</v>
      </c>
      <c r="C13" s="4">
        <v>25580</v>
      </c>
      <c r="D13" t="s">
        <v>445</v>
      </c>
      <c r="E13" s="3" t="s">
        <v>180</v>
      </c>
      <c r="F13" s="5" t="s">
        <v>275</v>
      </c>
      <c r="G13" t="s">
        <v>447</v>
      </c>
      <c r="H13" s="12">
        <f t="shared" si="0"/>
        <v>20</v>
      </c>
      <c r="I13" s="15">
        <v>41986</v>
      </c>
      <c r="J13" t="s">
        <v>463</v>
      </c>
      <c r="K13" t="s">
        <v>372</v>
      </c>
      <c r="L13" s="15">
        <f t="shared" si="1"/>
        <v>42351</v>
      </c>
    </row>
    <row r="14" spans="1:12" ht="17.25" customHeight="1" x14ac:dyDescent="0.25">
      <c r="A14" s="2" t="s">
        <v>99</v>
      </c>
      <c r="B14" s="1" t="s">
        <v>16</v>
      </c>
      <c r="C14" s="4">
        <v>33271</v>
      </c>
      <c r="D14" t="s">
        <v>445</v>
      </c>
      <c r="E14" s="3" t="s">
        <v>181</v>
      </c>
      <c r="F14" s="5" t="s">
        <v>276</v>
      </c>
      <c r="G14" t="s">
        <v>447</v>
      </c>
      <c r="H14" s="12">
        <f t="shared" si="0"/>
        <v>20</v>
      </c>
      <c r="I14" s="15">
        <v>41971</v>
      </c>
      <c r="J14" t="s">
        <v>465</v>
      </c>
      <c r="K14" t="s">
        <v>373</v>
      </c>
      <c r="L14" s="15">
        <f t="shared" si="1"/>
        <v>42336</v>
      </c>
    </row>
    <row r="15" spans="1:12" ht="21.75" customHeight="1" x14ac:dyDescent="0.25">
      <c r="A15" s="2" t="s">
        <v>100</v>
      </c>
      <c r="B15" s="1" t="s">
        <v>17</v>
      </c>
      <c r="C15" s="4">
        <v>32910</v>
      </c>
      <c r="D15" t="s">
        <v>445</v>
      </c>
      <c r="E15" s="3" t="s">
        <v>182</v>
      </c>
      <c r="F15" s="5" t="s">
        <v>277</v>
      </c>
      <c r="G15" t="s">
        <v>447</v>
      </c>
      <c r="H15" s="12">
        <f t="shared" si="0"/>
        <v>20</v>
      </c>
      <c r="I15" s="15">
        <v>41977</v>
      </c>
      <c r="J15" t="s">
        <v>464</v>
      </c>
      <c r="K15" t="s">
        <v>374</v>
      </c>
      <c r="L15" s="15">
        <f t="shared" si="1"/>
        <v>42342</v>
      </c>
    </row>
    <row r="16" spans="1:12" ht="21.75" customHeight="1" x14ac:dyDescent="0.25">
      <c r="A16" s="2" t="s">
        <v>101</v>
      </c>
      <c r="B16" s="1" t="s">
        <v>18</v>
      </c>
      <c r="C16" s="4">
        <v>32083</v>
      </c>
      <c r="D16" t="s">
        <v>445</v>
      </c>
      <c r="E16" s="3" t="s">
        <v>183</v>
      </c>
      <c r="F16" s="5" t="s">
        <v>278</v>
      </c>
      <c r="G16" t="s">
        <v>447</v>
      </c>
      <c r="H16" s="12">
        <f t="shared" si="0"/>
        <v>20</v>
      </c>
      <c r="I16" s="15">
        <v>41985</v>
      </c>
      <c r="J16" t="s">
        <v>463</v>
      </c>
      <c r="K16" t="s">
        <v>375</v>
      </c>
      <c r="L16" s="15">
        <f t="shared" si="1"/>
        <v>42350</v>
      </c>
    </row>
    <row r="17" spans="1:12" ht="21" customHeight="1" x14ac:dyDescent="0.25">
      <c r="A17" s="2" t="s">
        <v>102</v>
      </c>
      <c r="B17" s="1" t="s">
        <v>19</v>
      </c>
      <c r="C17" s="4">
        <v>33746</v>
      </c>
      <c r="D17" t="s">
        <v>445</v>
      </c>
      <c r="E17" s="3" t="s">
        <v>184</v>
      </c>
      <c r="F17" s="5" t="s">
        <v>279</v>
      </c>
      <c r="G17" t="s">
        <v>447</v>
      </c>
      <c r="H17" s="12">
        <f t="shared" si="0"/>
        <v>20</v>
      </c>
      <c r="I17" s="15">
        <v>41978</v>
      </c>
      <c r="J17" t="s">
        <v>465</v>
      </c>
      <c r="K17" t="s">
        <v>376</v>
      </c>
      <c r="L17" s="15">
        <f t="shared" si="1"/>
        <v>42343</v>
      </c>
    </row>
    <row r="18" spans="1:12" ht="18.75" customHeight="1" x14ac:dyDescent="0.25">
      <c r="A18" s="2" t="s">
        <v>103</v>
      </c>
      <c r="B18" s="1" t="s">
        <v>20</v>
      </c>
      <c r="C18" s="4">
        <v>33270</v>
      </c>
      <c r="D18" t="s">
        <v>445</v>
      </c>
      <c r="E18" s="3" t="s">
        <v>185</v>
      </c>
      <c r="F18" s="5" t="s">
        <v>280</v>
      </c>
      <c r="G18" t="s">
        <v>447</v>
      </c>
      <c r="H18" s="12">
        <f t="shared" si="0"/>
        <v>20</v>
      </c>
      <c r="I18" s="15">
        <v>41962</v>
      </c>
      <c r="J18" t="s">
        <v>463</v>
      </c>
      <c r="K18" t="s">
        <v>377</v>
      </c>
      <c r="L18" s="15">
        <f t="shared" si="1"/>
        <v>42327</v>
      </c>
    </row>
    <row r="19" spans="1:12" ht="18" customHeight="1" x14ac:dyDescent="0.25">
      <c r="A19" s="2" t="s">
        <v>104</v>
      </c>
      <c r="B19" s="1" t="s">
        <v>20</v>
      </c>
      <c r="C19" s="4">
        <v>11693</v>
      </c>
      <c r="D19" t="s">
        <v>445</v>
      </c>
      <c r="E19" s="3" t="s">
        <v>186</v>
      </c>
      <c r="F19" s="5" t="s">
        <v>281</v>
      </c>
      <c r="G19" t="s">
        <v>447</v>
      </c>
      <c r="H19" s="12">
        <f t="shared" si="0"/>
        <v>20</v>
      </c>
      <c r="I19" s="15">
        <v>41973</v>
      </c>
      <c r="J19" t="s">
        <v>468</v>
      </c>
      <c r="K19" t="s">
        <v>378</v>
      </c>
      <c r="L19" s="15">
        <f t="shared" si="1"/>
        <v>42338</v>
      </c>
    </row>
    <row r="20" spans="1:12" ht="18" customHeight="1" x14ac:dyDescent="0.25">
      <c r="A20" s="2" t="s">
        <v>93</v>
      </c>
      <c r="B20" s="1" t="s">
        <v>21</v>
      </c>
      <c r="C20" s="4">
        <v>33784</v>
      </c>
      <c r="D20" t="s">
        <v>445</v>
      </c>
      <c r="E20" s="3" t="s">
        <v>187</v>
      </c>
      <c r="F20" s="5" t="s">
        <v>282</v>
      </c>
      <c r="G20" t="s">
        <v>447</v>
      </c>
      <c r="H20" s="12">
        <f t="shared" si="0"/>
        <v>20</v>
      </c>
      <c r="I20" s="15">
        <v>41974</v>
      </c>
      <c r="J20" t="s">
        <v>464</v>
      </c>
      <c r="K20" t="s">
        <v>379</v>
      </c>
      <c r="L20" s="15">
        <f t="shared" si="1"/>
        <v>42339</v>
      </c>
    </row>
    <row r="21" spans="1:12" ht="18" customHeight="1" x14ac:dyDescent="0.25">
      <c r="A21" s="2" t="s">
        <v>105</v>
      </c>
      <c r="B21" s="1" t="s">
        <v>21</v>
      </c>
      <c r="C21" s="4">
        <v>30854</v>
      </c>
      <c r="D21" t="s">
        <v>445</v>
      </c>
      <c r="E21" s="3" t="s">
        <v>188</v>
      </c>
      <c r="F21" s="5" t="s">
        <v>283</v>
      </c>
      <c r="G21" t="s">
        <v>455</v>
      </c>
      <c r="H21" s="12">
        <f t="shared" si="0"/>
        <v>10</v>
      </c>
      <c r="I21" s="15">
        <v>42000</v>
      </c>
      <c r="J21" t="s">
        <v>463</v>
      </c>
      <c r="K21" t="s">
        <v>380</v>
      </c>
      <c r="L21" s="15">
        <f t="shared" si="1"/>
        <v>42365</v>
      </c>
    </row>
    <row r="22" spans="1:12" ht="17.25" customHeight="1" x14ac:dyDescent="0.25">
      <c r="A22" s="2" t="s">
        <v>103</v>
      </c>
      <c r="B22" s="1" t="s">
        <v>21</v>
      </c>
      <c r="C22" s="4">
        <v>33993</v>
      </c>
      <c r="D22" t="s">
        <v>445</v>
      </c>
      <c r="E22" s="3" t="s">
        <v>189</v>
      </c>
      <c r="F22" s="5" t="s">
        <v>284</v>
      </c>
      <c r="G22" t="s">
        <v>447</v>
      </c>
      <c r="H22" s="12">
        <f t="shared" si="0"/>
        <v>20</v>
      </c>
      <c r="I22" s="15">
        <v>41958</v>
      </c>
      <c r="J22" t="s">
        <v>465</v>
      </c>
      <c r="K22" t="s">
        <v>381</v>
      </c>
      <c r="L22" s="15">
        <f t="shared" si="1"/>
        <v>42323</v>
      </c>
    </row>
    <row r="23" spans="1:12" ht="15.75" customHeight="1" x14ac:dyDescent="0.25">
      <c r="A23" s="2" t="s">
        <v>106</v>
      </c>
      <c r="B23" s="1" t="s">
        <v>21</v>
      </c>
      <c r="C23" s="4">
        <v>33864</v>
      </c>
      <c r="D23" t="s">
        <v>445</v>
      </c>
      <c r="E23" s="3" t="s">
        <v>190</v>
      </c>
      <c r="F23" s="5" t="s">
        <v>285</v>
      </c>
      <c r="G23" t="s">
        <v>447</v>
      </c>
      <c r="H23" s="12">
        <f t="shared" si="0"/>
        <v>20</v>
      </c>
      <c r="I23" s="15">
        <v>41986</v>
      </c>
      <c r="J23" t="s">
        <v>463</v>
      </c>
      <c r="K23" t="s">
        <v>382</v>
      </c>
      <c r="L23" s="15">
        <f t="shared" si="1"/>
        <v>42351</v>
      </c>
    </row>
    <row r="24" spans="1:12" ht="15" customHeight="1" x14ac:dyDescent="0.25">
      <c r="A24" s="2" t="s">
        <v>107</v>
      </c>
      <c r="B24" s="1" t="s">
        <v>22</v>
      </c>
      <c r="C24" s="4">
        <v>16165</v>
      </c>
      <c r="D24" t="s">
        <v>445</v>
      </c>
      <c r="E24" s="3" t="s">
        <v>191</v>
      </c>
      <c r="F24" s="5" t="s">
        <v>286</v>
      </c>
      <c r="G24" t="s">
        <v>447</v>
      </c>
      <c r="H24" s="12">
        <f t="shared" si="0"/>
        <v>20</v>
      </c>
      <c r="I24" s="15">
        <v>41971</v>
      </c>
      <c r="J24" t="s">
        <v>468</v>
      </c>
      <c r="K24" t="s">
        <v>383</v>
      </c>
      <c r="L24" s="15">
        <f t="shared" si="1"/>
        <v>42336</v>
      </c>
    </row>
    <row r="25" spans="1:12" ht="18.75" customHeight="1" x14ac:dyDescent="0.25">
      <c r="A25" s="2" t="s">
        <v>108</v>
      </c>
      <c r="B25" s="1" t="s">
        <v>23</v>
      </c>
      <c r="C25" s="4">
        <v>33730</v>
      </c>
      <c r="D25" t="s">
        <v>445</v>
      </c>
      <c r="E25" s="3" t="s">
        <v>192</v>
      </c>
      <c r="F25" s="5" t="s">
        <v>287</v>
      </c>
      <c r="G25" t="s">
        <v>447</v>
      </c>
      <c r="H25" s="12">
        <f t="shared" si="0"/>
        <v>20</v>
      </c>
      <c r="I25" s="15">
        <v>41977</v>
      </c>
      <c r="J25" t="s">
        <v>464</v>
      </c>
      <c r="K25" t="s">
        <v>384</v>
      </c>
      <c r="L25" s="15">
        <f t="shared" si="1"/>
        <v>42342</v>
      </c>
    </row>
    <row r="26" spans="1:12" ht="18" customHeight="1" x14ac:dyDescent="0.25">
      <c r="A26" s="2" t="s">
        <v>109</v>
      </c>
      <c r="B26" s="1" t="s">
        <v>24</v>
      </c>
      <c r="C26" s="4">
        <v>33787</v>
      </c>
      <c r="D26" t="s">
        <v>445</v>
      </c>
      <c r="E26" s="3" t="s">
        <v>193</v>
      </c>
      <c r="F26" s="5" t="s">
        <v>288</v>
      </c>
      <c r="G26" t="s">
        <v>448</v>
      </c>
      <c r="H26" s="12">
        <f t="shared" si="0"/>
        <v>10</v>
      </c>
      <c r="I26" s="15">
        <v>41985</v>
      </c>
      <c r="J26" t="s">
        <v>463</v>
      </c>
      <c r="K26" t="s">
        <v>385</v>
      </c>
      <c r="L26" s="15">
        <f t="shared" si="1"/>
        <v>42350</v>
      </c>
    </row>
    <row r="27" spans="1:12" ht="16.5" customHeight="1" x14ac:dyDescent="0.25">
      <c r="A27" s="2" t="s">
        <v>110</v>
      </c>
      <c r="B27" s="1" t="s">
        <v>24</v>
      </c>
      <c r="C27" s="4">
        <v>33888</v>
      </c>
      <c r="D27" t="s">
        <v>445</v>
      </c>
      <c r="E27" s="3" t="s">
        <v>194</v>
      </c>
      <c r="F27" s="5" t="s">
        <v>289</v>
      </c>
      <c r="G27" t="s">
        <v>447</v>
      </c>
      <c r="H27" s="12">
        <f t="shared" si="0"/>
        <v>20</v>
      </c>
      <c r="I27" s="15">
        <v>41978</v>
      </c>
      <c r="J27" t="s">
        <v>465</v>
      </c>
      <c r="K27" t="s">
        <v>386</v>
      </c>
      <c r="L27" s="15">
        <f t="shared" si="1"/>
        <v>42343</v>
      </c>
    </row>
    <row r="28" spans="1:12" ht="17.25" customHeight="1" x14ac:dyDescent="0.25">
      <c r="A28" s="2" t="s">
        <v>111</v>
      </c>
      <c r="B28" s="1" t="s">
        <v>25</v>
      </c>
      <c r="C28" s="4">
        <v>33953</v>
      </c>
      <c r="D28" t="s">
        <v>445</v>
      </c>
      <c r="E28" s="3" t="s">
        <v>195</v>
      </c>
      <c r="F28" s="5" t="s">
        <v>290</v>
      </c>
      <c r="G28" t="s">
        <v>455</v>
      </c>
      <c r="H28" s="12">
        <f t="shared" si="0"/>
        <v>10</v>
      </c>
      <c r="I28" s="15">
        <v>41962</v>
      </c>
      <c r="J28" t="s">
        <v>463</v>
      </c>
      <c r="K28" t="s">
        <v>387</v>
      </c>
      <c r="L28" s="15">
        <f t="shared" si="1"/>
        <v>42327</v>
      </c>
    </row>
    <row r="29" spans="1:12" ht="15.75" customHeight="1" x14ac:dyDescent="0.25">
      <c r="A29" s="2" t="s">
        <v>112</v>
      </c>
      <c r="B29" s="1" t="s">
        <v>26</v>
      </c>
      <c r="C29" s="4">
        <v>18895</v>
      </c>
      <c r="D29" t="s">
        <v>445</v>
      </c>
      <c r="E29" s="3" t="s">
        <v>196</v>
      </c>
      <c r="F29" s="5" t="s">
        <v>291</v>
      </c>
      <c r="G29" t="s">
        <v>447</v>
      </c>
      <c r="H29" s="12">
        <f t="shared" si="0"/>
        <v>20</v>
      </c>
      <c r="I29" s="15">
        <v>41973</v>
      </c>
      <c r="J29" t="s">
        <v>468</v>
      </c>
      <c r="K29" t="s">
        <v>388</v>
      </c>
      <c r="L29" s="15">
        <f t="shared" si="1"/>
        <v>42338</v>
      </c>
    </row>
    <row r="30" spans="1:12" ht="16.5" customHeight="1" x14ac:dyDescent="0.25">
      <c r="A30" s="2" t="s">
        <v>113</v>
      </c>
      <c r="B30" s="1" t="s">
        <v>27</v>
      </c>
      <c r="C30" s="4">
        <v>33100</v>
      </c>
      <c r="D30" t="s">
        <v>445</v>
      </c>
      <c r="E30" s="3" t="s">
        <v>197</v>
      </c>
      <c r="F30" s="5" t="s">
        <v>292</v>
      </c>
      <c r="G30" t="s">
        <v>447</v>
      </c>
      <c r="H30" s="12">
        <f t="shared" si="0"/>
        <v>20</v>
      </c>
      <c r="I30" s="15">
        <v>41974</v>
      </c>
      <c r="J30" t="s">
        <v>464</v>
      </c>
      <c r="K30" t="s">
        <v>389</v>
      </c>
      <c r="L30" s="15">
        <f t="shared" si="1"/>
        <v>42339</v>
      </c>
    </row>
    <row r="31" spans="1:12" ht="17.25" customHeight="1" x14ac:dyDescent="0.25">
      <c r="A31" s="2" t="s">
        <v>114</v>
      </c>
      <c r="B31" s="1" t="s">
        <v>28</v>
      </c>
      <c r="C31" s="4">
        <v>33995</v>
      </c>
      <c r="D31" t="s">
        <v>445</v>
      </c>
      <c r="E31" s="3" t="s">
        <v>198</v>
      </c>
      <c r="F31" s="5" t="s">
        <v>293</v>
      </c>
      <c r="G31" t="s">
        <v>447</v>
      </c>
      <c r="H31" s="12">
        <f t="shared" si="0"/>
        <v>20</v>
      </c>
      <c r="I31" s="15">
        <v>42000</v>
      </c>
      <c r="J31" t="s">
        <v>463</v>
      </c>
      <c r="K31" t="s">
        <v>390</v>
      </c>
      <c r="L31" s="15">
        <f t="shared" si="1"/>
        <v>42365</v>
      </c>
    </row>
    <row r="32" spans="1:12" ht="18" customHeight="1" x14ac:dyDescent="0.25">
      <c r="A32" s="2" t="s">
        <v>115</v>
      </c>
      <c r="B32" s="1" t="s">
        <v>29</v>
      </c>
      <c r="C32" s="4">
        <v>33768</v>
      </c>
      <c r="D32" t="s">
        <v>445</v>
      </c>
      <c r="E32" s="3" t="s">
        <v>199</v>
      </c>
      <c r="F32" s="5" t="s">
        <v>294</v>
      </c>
      <c r="G32" t="s">
        <v>449</v>
      </c>
      <c r="H32" s="12">
        <f t="shared" si="0"/>
        <v>7.5</v>
      </c>
      <c r="I32" s="15">
        <v>41958</v>
      </c>
      <c r="J32" t="s">
        <v>465</v>
      </c>
      <c r="K32" t="s">
        <v>391</v>
      </c>
      <c r="L32" s="15">
        <f t="shared" si="1"/>
        <v>42323</v>
      </c>
    </row>
    <row r="33" spans="1:12" ht="18.75" customHeight="1" x14ac:dyDescent="0.25">
      <c r="A33" s="2" t="s">
        <v>116</v>
      </c>
      <c r="B33" s="1" t="s">
        <v>30</v>
      </c>
      <c r="C33" s="4">
        <v>24556</v>
      </c>
      <c r="D33" t="s">
        <v>445</v>
      </c>
      <c r="E33" s="3" t="s">
        <v>200</v>
      </c>
      <c r="F33" s="5" t="s">
        <v>295</v>
      </c>
      <c r="G33" t="s">
        <v>447</v>
      </c>
      <c r="H33" s="12">
        <f t="shared" si="0"/>
        <v>20</v>
      </c>
      <c r="I33" s="15">
        <v>41986</v>
      </c>
      <c r="J33" t="s">
        <v>463</v>
      </c>
      <c r="K33" t="s">
        <v>392</v>
      </c>
      <c r="L33" s="15">
        <f t="shared" si="1"/>
        <v>42351</v>
      </c>
    </row>
    <row r="34" spans="1:12" ht="19.5" customHeight="1" x14ac:dyDescent="0.25">
      <c r="A34" s="2" t="s">
        <v>108</v>
      </c>
      <c r="B34" s="1" t="s">
        <v>31</v>
      </c>
      <c r="C34" s="4">
        <v>33717</v>
      </c>
      <c r="D34" t="s">
        <v>445</v>
      </c>
      <c r="E34" s="3" t="s">
        <v>201</v>
      </c>
      <c r="F34" s="5" t="s">
        <v>296</v>
      </c>
      <c r="G34" t="s">
        <v>447</v>
      </c>
      <c r="H34" s="12">
        <f t="shared" si="0"/>
        <v>20</v>
      </c>
      <c r="I34" s="15">
        <v>41971</v>
      </c>
      <c r="J34" t="s">
        <v>468</v>
      </c>
      <c r="K34" t="s">
        <v>393</v>
      </c>
      <c r="L34" s="15">
        <f t="shared" si="1"/>
        <v>42336</v>
      </c>
    </row>
    <row r="35" spans="1:12" ht="18.75" customHeight="1" x14ac:dyDescent="0.25">
      <c r="A35" s="2" t="s">
        <v>117</v>
      </c>
      <c r="B35" s="1" t="s">
        <v>32</v>
      </c>
      <c r="C35" s="4">
        <v>29621</v>
      </c>
      <c r="D35" t="s">
        <v>445</v>
      </c>
      <c r="E35" s="3" t="s">
        <v>202</v>
      </c>
      <c r="F35" s="5" t="s">
        <v>297</v>
      </c>
      <c r="G35" t="s">
        <v>447</v>
      </c>
      <c r="H35" s="12">
        <f t="shared" ref="H35:H66" si="2">VLOOKUP(G35,ticketprice,2)</f>
        <v>20</v>
      </c>
      <c r="I35" s="15">
        <v>41977</v>
      </c>
      <c r="J35" t="s">
        <v>464</v>
      </c>
      <c r="K35" t="s">
        <v>394</v>
      </c>
      <c r="L35" s="15">
        <f t="shared" si="1"/>
        <v>42342</v>
      </c>
    </row>
    <row r="36" spans="1:12" ht="21" customHeight="1" x14ac:dyDescent="0.25">
      <c r="A36" s="2" t="s">
        <v>118</v>
      </c>
      <c r="B36" s="1" t="s">
        <v>33</v>
      </c>
      <c r="C36" s="4">
        <v>33790</v>
      </c>
      <c r="D36" t="s">
        <v>445</v>
      </c>
      <c r="E36" s="3" t="s">
        <v>203</v>
      </c>
      <c r="F36" s="5" t="s">
        <v>298</v>
      </c>
      <c r="G36" t="s">
        <v>449</v>
      </c>
      <c r="H36" s="12">
        <f t="shared" si="2"/>
        <v>7.5</v>
      </c>
      <c r="I36" s="15">
        <v>41985</v>
      </c>
      <c r="J36" t="s">
        <v>463</v>
      </c>
      <c r="K36" t="s">
        <v>395</v>
      </c>
      <c r="L36" s="15">
        <f t="shared" si="1"/>
        <v>42350</v>
      </c>
    </row>
    <row r="37" spans="1:12" ht="19.5" customHeight="1" x14ac:dyDescent="0.25">
      <c r="A37" s="2" t="s">
        <v>119</v>
      </c>
      <c r="B37" s="1" t="s">
        <v>34</v>
      </c>
      <c r="C37" s="4">
        <v>27688</v>
      </c>
      <c r="D37" t="s">
        <v>445</v>
      </c>
      <c r="E37" s="3" t="s">
        <v>204</v>
      </c>
      <c r="F37" s="5" t="s">
        <v>299</v>
      </c>
      <c r="G37" t="s">
        <v>447</v>
      </c>
      <c r="H37" s="12">
        <f t="shared" si="2"/>
        <v>20</v>
      </c>
      <c r="I37" s="15">
        <v>41978</v>
      </c>
      <c r="J37" t="s">
        <v>465</v>
      </c>
      <c r="K37" t="s">
        <v>396</v>
      </c>
      <c r="L37" s="15">
        <f t="shared" si="1"/>
        <v>42343</v>
      </c>
    </row>
    <row r="38" spans="1:12" ht="20.25" customHeight="1" x14ac:dyDescent="0.25">
      <c r="A38" s="2" t="s">
        <v>120</v>
      </c>
      <c r="B38" s="1" t="s">
        <v>35</v>
      </c>
      <c r="C38" s="4">
        <v>34027</v>
      </c>
      <c r="D38" t="s">
        <v>445</v>
      </c>
      <c r="E38" s="3" t="s">
        <v>205</v>
      </c>
      <c r="F38" s="5" t="s">
        <v>300</v>
      </c>
      <c r="G38" t="s">
        <v>447</v>
      </c>
      <c r="H38" s="12">
        <f t="shared" si="2"/>
        <v>20</v>
      </c>
      <c r="I38" s="15">
        <v>41962</v>
      </c>
      <c r="J38" t="s">
        <v>463</v>
      </c>
      <c r="K38" t="s">
        <v>397</v>
      </c>
      <c r="L38" s="15">
        <f t="shared" si="1"/>
        <v>42327</v>
      </c>
    </row>
    <row r="39" spans="1:12" ht="21.75" customHeight="1" x14ac:dyDescent="0.25">
      <c r="A39" s="2" t="s">
        <v>121</v>
      </c>
      <c r="B39" s="1" t="s">
        <v>36</v>
      </c>
      <c r="C39" s="4">
        <v>33649</v>
      </c>
      <c r="D39" t="s">
        <v>445</v>
      </c>
      <c r="E39" s="3" t="s">
        <v>206</v>
      </c>
      <c r="F39" s="5" t="s">
        <v>301</v>
      </c>
      <c r="G39" t="s">
        <v>447</v>
      </c>
      <c r="H39" s="12">
        <f t="shared" si="2"/>
        <v>20</v>
      </c>
      <c r="I39" s="15">
        <v>41973</v>
      </c>
      <c r="J39" t="s">
        <v>468</v>
      </c>
      <c r="K39" t="s">
        <v>398</v>
      </c>
      <c r="L39" s="15">
        <f t="shared" si="1"/>
        <v>42338</v>
      </c>
    </row>
    <row r="40" spans="1:12" ht="21.75" customHeight="1" x14ac:dyDescent="0.25">
      <c r="A40" s="2" t="s">
        <v>117</v>
      </c>
      <c r="B40" s="1" t="s">
        <v>36</v>
      </c>
      <c r="C40" s="4">
        <v>26467</v>
      </c>
      <c r="D40" t="s">
        <v>446</v>
      </c>
      <c r="E40" s="3" t="s">
        <v>207</v>
      </c>
      <c r="F40" s="5" t="s">
        <v>302</v>
      </c>
      <c r="G40" t="s">
        <v>447</v>
      </c>
      <c r="H40" s="12">
        <f t="shared" si="2"/>
        <v>20</v>
      </c>
      <c r="I40" s="15">
        <v>41974</v>
      </c>
      <c r="J40" t="s">
        <v>464</v>
      </c>
      <c r="K40" t="s">
        <v>399</v>
      </c>
      <c r="L40" s="15">
        <f t="shared" si="1"/>
        <v>42339</v>
      </c>
    </row>
    <row r="41" spans="1:12" ht="21" customHeight="1" x14ac:dyDescent="0.25">
      <c r="A41" s="2" t="s">
        <v>122</v>
      </c>
      <c r="B41" s="1" t="s">
        <v>37</v>
      </c>
      <c r="C41" s="4">
        <v>33971</v>
      </c>
      <c r="D41" t="s">
        <v>445</v>
      </c>
      <c r="E41" s="3" t="s">
        <v>193</v>
      </c>
      <c r="F41" s="5" t="s">
        <v>303</v>
      </c>
      <c r="G41" t="s">
        <v>447</v>
      </c>
      <c r="H41" s="12">
        <f t="shared" si="2"/>
        <v>20</v>
      </c>
      <c r="I41" s="15">
        <v>42000</v>
      </c>
      <c r="J41" t="s">
        <v>463</v>
      </c>
      <c r="K41" t="s">
        <v>400</v>
      </c>
      <c r="L41" s="15">
        <f t="shared" si="1"/>
        <v>42365</v>
      </c>
    </row>
    <row r="42" spans="1:12" ht="21.75" customHeight="1" x14ac:dyDescent="0.25">
      <c r="A42" s="2" t="s">
        <v>123</v>
      </c>
      <c r="B42" s="1" t="s">
        <v>38</v>
      </c>
      <c r="C42" s="4">
        <v>31537</v>
      </c>
      <c r="D42" t="s">
        <v>445</v>
      </c>
      <c r="E42" s="3" t="s">
        <v>208</v>
      </c>
      <c r="F42" s="5" t="s">
        <v>304</v>
      </c>
      <c r="G42" t="s">
        <v>447</v>
      </c>
      <c r="H42" s="12">
        <f t="shared" si="2"/>
        <v>20</v>
      </c>
      <c r="I42" s="15">
        <v>41958</v>
      </c>
      <c r="J42" t="s">
        <v>465</v>
      </c>
      <c r="K42" t="s">
        <v>401</v>
      </c>
      <c r="L42" s="15">
        <f t="shared" si="1"/>
        <v>42323</v>
      </c>
    </row>
    <row r="43" spans="1:12" ht="20.25" customHeight="1" x14ac:dyDescent="0.25">
      <c r="A43" s="2" t="s">
        <v>124</v>
      </c>
      <c r="B43" s="1" t="s">
        <v>39</v>
      </c>
      <c r="C43" s="4">
        <v>32887</v>
      </c>
      <c r="D43" t="s">
        <v>445</v>
      </c>
      <c r="E43" s="3" t="s">
        <v>209</v>
      </c>
      <c r="F43" s="5" t="s">
        <v>305</v>
      </c>
      <c r="G43" t="s">
        <v>447</v>
      </c>
      <c r="H43" s="12">
        <f t="shared" si="2"/>
        <v>20</v>
      </c>
      <c r="I43" s="15">
        <v>41986</v>
      </c>
      <c r="J43" t="s">
        <v>465</v>
      </c>
      <c r="K43" t="s">
        <v>402</v>
      </c>
      <c r="L43" s="15">
        <f t="shared" si="1"/>
        <v>42351</v>
      </c>
    </row>
    <row r="44" spans="1:12" ht="18" customHeight="1" x14ac:dyDescent="0.25">
      <c r="A44" s="2" t="s">
        <v>125</v>
      </c>
      <c r="B44" s="1" t="s">
        <v>39</v>
      </c>
      <c r="C44" s="4">
        <v>33873</v>
      </c>
      <c r="D44" t="s">
        <v>445</v>
      </c>
      <c r="E44" s="3" t="s">
        <v>210</v>
      </c>
      <c r="F44" s="5" t="s">
        <v>306</v>
      </c>
      <c r="G44" t="s">
        <v>447</v>
      </c>
      <c r="H44" s="12">
        <f t="shared" si="2"/>
        <v>20</v>
      </c>
      <c r="I44" s="15">
        <v>41971</v>
      </c>
      <c r="J44" t="s">
        <v>463</v>
      </c>
      <c r="K44" t="s">
        <v>403</v>
      </c>
      <c r="L44" s="15">
        <f t="shared" si="1"/>
        <v>42336</v>
      </c>
    </row>
    <row r="45" spans="1:12" ht="18" customHeight="1" x14ac:dyDescent="0.25">
      <c r="A45" s="2" t="s">
        <v>126</v>
      </c>
      <c r="B45" s="1" t="s">
        <v>39</v>
      </c>
      <c r="C45" s="4">
        <v>33987</v>
      </c>
      <c r="D45" t="s">
        <v>445</v>
      </c>
      <c r="E45" s="3" t="s">
        <v>211</v>
      </c>
      <c r="F45" s="5" t="s">
        <v>307</v>
      </c>
      <c r="G45" t="s">
        <v>447</v>
      </c>
      <c r="H45" s="12">
        <f t="shared" si="2"/>
        <v>20</v>
      </c>
      <c r="I45" s="15">
        <v>41977</v>
      </c>
      <c r="J45" t="s">
        <v>468</v>
      </c>
      <c r="K45" t="s">
        <v>404</v>
      </c>
      <c r="L45" s="15">
        <f t="shared" si="1"/>
        <v>42342</v>
      </c>
    </row>
    <row r="46" spans="1:12" ht="16.5" customHeight="1" x14ac:dyDescent="0.25">
      <c r="A46" s="2" t="s">
        <v>127</v>
      </c>
      <c r="B46" s="1" t="s">
        <v>39</v>
      </c>
      <c r="C46" s="4">
        <v>22423</v>
      </c>
      <c r="D46" t="s">
        <v>445</v>
      </c>
      <c r="E46" s="3" t="s">
        <v>212</v>
      </c>
      <c r="F46" s="5" t="s">
        <v>308</v>
      </c>
      <c r="G46" t="s">
        <v>447</v>
      </c>
      <c r="H46" s="12">
        <f t="shared" si="2"/>
        <v>20</v>
      </c>
      <c r="I46" s="15">
        <v>41985</v>
      </c>
      <c r="J46" t="s">
        <v>464</v>
      </c>
      <c r="K46" t="s">
        <v>405</v>
      </c>
      <c r="L46" s="15">
        <f t="shared" si="1"/>
        <v>42350</v>
      </c>
    </row>
    <row r="47" spans="1:12" ht="15.75" customHeight="1" x14ac:dyDescent="0.25">
      <c r="A47" s="2" t="s">
        <v>128</v>
      </c>
      <c r="B47" s="1" t="s">
        <v>40</v>
      </c>
      <c r="C47" s="4">
        <v>33858</v>
      </c>
      <c r="D47" t="s">
        <v>445</v>
      </c>
      <c r="E47" s="3" t="s">
        <v>213</v>
      </c>
      <c r="F47" s="5" t="s">
        <v>309</v>
      </c>
      <c r="G47" t="s">
        <v>447</v>
      </c>
      <c r="H47" s="12">
        <f t="shared" si="2"/>
        <v>20</v>
      </c>
      <c r="I47" s="15">
        <v>41978</v>
      </c>
      <c r="J47" t="s">
        <v>463</v>
      </c>
      <c r="K47" t="s">
        <v>406</v>
      </c>
      <c r="L47" s="15">
        <f t="shared" si="1"/>
        <v>42343</v>
      </c>
    </row>
    <row r="48" spans="1:12" ht="16.5" customHeight="1" x14ac:dyDescent="0.25">
      <c r="A48" s="2" t="s">
        <v>129</v>
      </c>
      <c r="B48" s="1" t="s">
        <v>41</v>
      </c>
      <c r="C48" s="4">
        <v>13983</v>
      </c>
      <c r="D48" t="s">
        <v>446</v>
      </c>
      <c r="E48" s="3" t="s">
        <v>214</v>
      </c>
      <c r="F48" s="5" t="s">
        <v>310</v>
      </c>
      <c r="G48" t="s">
        <v>447</v>
      </c>
      <c r="H48" s="12">
        <f t="shared" si="2"/>
        <v>20</v>
      </c>
      <c r="I48" s="15">
        <v>41962</v>
      </c>
      <c r="J48" t="s">
        <v>465</v>
      </c>
      <c r="K48" t="s">
        <v>407</v>
      </c>
      <c r="L48" s="15">
        <f t="shared" si="1"/>
        <v>42327</v>
      </c>
    </row>
    <row r="49" spans="1:12" ht="18" customHeight="1" x14ac:dyDescent="0.25">
      <c r="A49" s="2" t="s">
        <v>130</v>
      </c>
      <c r="B49" s="1" t="s">
        <v>42</v>
      </c>
      <c r="C49" s="4">
        <v>31381</v>
      </c>
      <c r="D49" t="s">
        <v>446</v>
      </c>
      <c r="E49" s="3" t="s">
        <v>215</v>
      </c>
      <c r="F49" s="5" t="s">
        <v>311</v>
      </c>
      <c r="G49" t="s">
        <v>447</v>
      </c>
      <c r="H49" s="12">
        <f t="shared" si="2"/>
        <v>20</v>
      </c>
      <c r="I49" s="15">
        <v>41973</v>
      </c>
      <c r="J49" t="s">
        <v>463</v>
      </c>
      <c r="K49" t="s">
        <v>408</v>
      </c>
      <c r="L49" s="15">
        <f t="shared" si="1"/>
        <v>42338</v>
      </c>
    </row>
    <row r="50" spans="1:12" ht="16.5" customHeight="1" x14ac:dyDescent="0.25">
      <c r="A50" s="2" t="s">
        <v>131</v>
      </c>
      <c r="B50" s="1" t="s">
        <v>42</v>
      </c>
      <c r="C50" s="4">
        <v>33989</v>
      </c>
      <c r="D50" t="s">
        <v>446</v>
      </c>
      <c r="E50" s="3" t="s">
        <v>216</v>
      </c>
      <c r="F50" s="5" t="s">
        <v>312</v>
      </c>
      <c r="G50" t="s">
        <v>447</v>
      </c>
      <c r="H50" s="12">
        <f t="shared" si="2"/>
        <v>20</v>
      </c>
      <c r="I50" s="15">
        <v>41974</v>
      </c>
      <c r="J50" t="s">
        <v>468</v>
      </c>
      <c r="K50" t="s">
        <v>409</v>
      </c>
      <c r="L50" s="15">
        <f t="shared" si="1"/>
        <v>42339</v>
      </c>
    </row>
    <row r="51" spans="1:12" hidden="1" x14ac:dyDescent="0.25">
      <c r="A51" s="2" t="s">
        <v>98</v>
      </c>
      <c r="B51" s="1" t="s">
        <v>43</v>
      </c>
      <c r="C51" s="4">
        <v>30116</v>
      </c>
      <c r="D51" t="s">
        <v>445</v>
      </c>
      <c r="E51" s="3" t="s">
        <v>217</v>
      </c>
      <c r="F51" s="5" t="s">
        <v>313</v>
      </c>
      <c r="G51" t="s">
        <v>447</v>
      </c>
      <c r="H51" s="12">
        <f t="shared" si="2"/>
        <v>20</v>
      </c>
      <c r="I51" s="15">
        <v>42000</v>
      </c>
      <c r="J51" t="s">
        <v>464</v>
      </c>
      <c r="L51" s="15">
        <f t="shared" si="1"/>
        <v>42365</v>
      </c>
    </row>
    <row r="52" spans="1:12" hidden="1" x14ac:dyDescent="0.25">
      <c r="A52" s="2" t="s">
        <v>132</v>
      </c>
      <c r="B52" s="1" t="s">
        <v>44</v>
      </c>
      <c r="C52" s="4">
        <v>33435</v>
      </c>
      <c r="D52" t="s">
        <v>445</v>
      </c>
      <c r="E52" s="3" t="s">
        <v>218</v>
      </c>
      <c r="F52" s="5" t="s">
        <v>314</v>
      </c>
      <c r="G52" t="s">
        <v>447</v>
      </c>
      <c r="H52" s="12">
        <f t="shared" si="2"/>
        <v>20</v>
      </c>
      <c r="I52" s="15">
        <v>41958</v>
      </c>
      <c r="J52" t="s">
        <v>463</v>
      </c>
      <c r="L52" s="15">
        <f t="shared" si="1"/>
        <v>42323</v>
      </c>
    </row>
    <row r="53" spans="1:12" ht="18.75" customHeight="1" x14ac:dyDescent="0.25">
      <c r="A53" s="2" t="s">
        <v>133</v>
      </c>
      <c r="B53" s="1" t="s">
        <v>45</v>
      </c>
      <c r="C53" s="4">
        <v>30246</v>
      </c>
      <c r="D53" t="s">
        <v>445</v>
      </c>
      <c r="E53" s="3" t="s">
        <v>219</v>
      </c>
      <c r="F53" s="5" t="s">
        <v>315</v>
      </c>
      <c r="G53" t="s">
        <v>447</v>
      </c>
      <c r="H53" s="12">
        <f t="shared" si="2"/>
        <v>20</v>
      </c>
      <c r="I53" s="15">
        <v>41986</v>
      </c>
      <c r="J53" t="s">
        <v>465</v>
      </c>
      <c r="K53" t="s">
        <v>410</v>
      </c>
      <c r="L53" s="15">
        <f t="shared" si="1"/>
        <v>42351</v>
      </c>
    </row>
    <row r="54" spans="1:12" ht="23.25" customHeight="1" x14ac:dyDescent="0.25">
      <c r="A54" s="2" t="s">
        <v>134</v>
      </c>
      <c r="B54" s="1" t="s">
        <v>46</v>
      </c>
      <c r="C54" s="4">
        <v>33842</v>
      </c>
      <c r="D54" t="s">
        <v>445</v>
      </c>
      <c r="E54" s="3" t="s">
        <v>220</v>
      </c>
      <c r="F54" s="5" t="s">
        <v>316</v>
      </c>
      <c r="G54" t="s">
        <v>455</v>
      </c>
      <c r="H54" s="12">
        <f t="shared" si="2"/>
        <v>10</v>
      </c>
      <c r="I54" s="15">
        <v>41971</v>
      </c>
      <c r="J54" t="s">
        <v>463</v>
      </c>
      <c r="K54" t="s">
        <v>411</v>
      </c>
      <c r="L54" s="15">
        <f t="shared" si="1"/>
        <v>42336</v>
      </c>
    </row>
    <row r="55" spans="1:12" ht="21" customHeight="1" x14ac:dyDescent="0.25">
      <c r="A55" s="2" t="s">
        <v>135</v>
      </c>
      <c r="B55" s="1" t="s">
        <v>47</v>
      </c>
      <c r="C55" s="4">
        <v>31863</v>
      </c>
      <c r="D55" t="s">
        <v>446</v>
      </c>
      <c r="E55" s="3" t="s">
        <v>221</v>
      </c>
      <c r="F55" s="5" t="s">
        <v>317</v>
      </c>
      <c r="G55" t="s">
        <v>448</v>
      </c>
      <c r="H55" s="12">
        <f t="shared" si="2"/>
        <v>10</v>
      </c>
      <c r="I55" s="15">
        <v>41977</v>
      </c>
      <c r="J55" t="s">
        <v>468</v>
      </c>
      <c r="K55" t="s">
        <v>412</v>
      </c>
      <c r="L55" s="15">
        <f t="shared" si="1"/>
        <v>42342</v>
      </c>
    </row>
    <row r="56" spans="1:12" ht="18.75" customHeight="1" x14ac:dyDescent="0.25">
      <c r="A56" s="2" t="s">
        <v>136</v>
      </c>
      <c r="B56" s="1" t="s">
        <v>48</v>
      </c>
      <c r="C56" s="4">
        <v>33886</v>
      </c>
      <c r="D56" t="s">
        <v>446</v>
      </c>
      <c r="E56" s="3" t="s">
        <v>222</v>
      </c>
      <c r="F56" s="5" t="s">
        <v>318</v>
      </c>
      <c r="G56" t="s">
        <v>447</v>
      </c>
      <c r="H56" s="12">
        <f t="shared" si="2"/>
        <v>20</v>
      </c>
      <c r="I56" s="15">
        <v>41985</v>
      </c>
      <c r="J56" t="s">
        <v>464</v>
      </c>
      <c r="K56" t="s">
        <v>413</v>
      </c>
      <c r="L56" s="15">
        <f t="shared" si="1"/>
        <v>42350</v>
      </c>
    </row>
    <row r="57" spans="1:12" ht="20.25" customHeight="1" x14ac:dyDescent="0.25">
      <c r="A57" s="2" t="s">
        <v>137</v>
      </c>
      <c r="B57" s="1" t="s">
        <v>49</v>
      </c>
      <c r="C57" s="4">
        <v>28193</v>
      </c>
      <c r="D57" t="s">
        <v>446</v>
      </c>
      <c r="E57" s="3" t="s">
        <v>223</v>
      </c>
      <c r="F57" s="5" t="s">
        <v>319</v>
      </c>
      <c r="G57" t="s">
        <v>447</v>
      </c>
      <c r="H57" s="12">
        <f t="shared" si="2"/>
        <v>20</v>
      </c>
      <c r="I57" s="15">
        <v>41978</v>
      </c>
      <c r="J57" t="s">
        <v>463</v>
      </c>
      <c r="K57" t="s">
        <v>414</v>
      </c>
      <c r="L57" s="15">
        <f t="shared" si="1"/>
        <v>42343</v>
      </c>
    </row>
    <row r="58" spans="1:12" ht="18" customHeight="1" x14ac:dyDescent="0.25">
      <c r="A58" s="2" t="s">
        <v>138</v>
      </c>
      <c r="B58" s="1" t="s">
        <v>50</v>
      </c>
      <c r="C58" s="4">
        <v>30847</v>
      </c>
      <c r="D58" t="s">
        <v>446</v>
      </c>
      <c r="E58" s="3" t="s">
        <v>224</v>
      </c>
      <c r="F58" s="5" t="s">
        <v>320</v>
      </c>
      <c r="G58" t="s">
        <v>447</v>
      </c>
      <c r="H58" s="12">
        <f t="shared" si="2"/>
        <v>20</v>
      </c>
      <c r="I58" s="15">
        <v>41962</v>
      </c>
      <c r="J58" t="s">
        <v>465</v>
      </c>
      <c r="K58" t="s">
        <v>415</v>
      </c>
      <c r="L58" s="15">
        <f t="shared" si="1"/>
        <v>42327</v>
      </c>
    </row>
    <row r="59" spans="1:12" ht="18.75" customHeight="1" x14ac:dyDescent="0.25">
      <c r="A59" s="2" t="s">
        <v>139</v>
      </c>
      <c r="B59" s="1" t="s">
        <v>51</v>
      </c>
      <c r="C59" s="4">
        <v>26372</v>
      </c>
      <c r="D59" t="s">
        <v>445</v>
      </c>
      <c r="E59" s="3" t="s">
        <v>225</v>
      </c>
      <c r="F59" s="5" t="s">
        <v>321</v>
      </c>
      <c r="G59" t="s">
        <v>447</v>
      </c>
      <c r="H59" s="12">
        <f t="shared" si="2"/>
        <v>20</v>
      </c>
      <c r="I59" s="15">
        <v>41973</v>
      </c>
      <c r="J59" t="s">
        <v>463</v>
      </c>
      <c r="K59" t="s">
        <v>416</v>
      </c>
      <c r="L59" s="15">
        <f t="shared" si="1"/>
        <v>42338</v>
      </c>
    </row>
    <row r="60" spans="1:12" ht="18.75" customHeight="1" x14ac:dyDescent="0.25">
      <c r="A60" s="2" t="s">
        <v>140</v>
      </c>
      <c r="B60" s="1" t="s">
        <v>52</v>
      </c>
      <c r="C60" s="4">
        <v>31945</v>
      </c>
      <c r="D60" t="s">
        <v>446</v>
      </c>
      <c r="E60" s="3" t="s">
        <v>226</v>
      </c>
      <c r="F60" s="5" t="s">
        <v>322</v>
      </c>
      <c r="G60" t="s">
        <v>448</v>
      </c>
      <c r="H60" s="12">
        <f t="shared" si="2"/>
        <v>10</v>
      </c>
      <c r="I60" s="15">
        <v>41974</v>
      </c>
      <c r="J60" t="s">
        <v>468</v>
      </c>
      <c r="K60" t="s">
        <v>417</v>
      </c>
      <c r="L60" s="15">
        <f t="shared" si="1"/>
        <v>42339</v>
      </c>
    </row>
    <row r="61" spans="1:12" ht="20.25" customHeight="1" x14ac:dyDescent="0.25">
      <c r="A61" s="2" t="s">
        <v>141</v>
      </c>
      <c r="B61" s="1" t="s">
        <v>52</v>
      </c>
      <c r="C61" s="4">
        <v>27540</v>
      </c>
      <c r="D61" t="s">
        <v>446</v>
      </c>
      <c r="E61" s="3" t="s">
        <v>227</v>
      </c>
      <c r="F61" s="5" t="s">
        <v>323</v>
      </c>
      <c r="G61" t="s">
        <v>447</v>
      </c>
      <c r="H61" s="12">
        <f t="shared" si="2"/>
        <v>20</v>
      </c>
      <c r="I61" s="15">
        <v>42000</v>
      </c>
      <c r="J61" t="s">
        <v>464</v>
      </c>
      <c r="K61" t="s">
        <v>418</v>
      </c>
      <c r="L61" s="15">
        <f t="shared" si="1"/>
        <v>42365</v>
      </c>
    </row>
    <row r="62" spans="1:12" ht="17.25" customHeight="1" x14ac:dyDescent="0.25">
      <c r="A62" s="2" t="s">
        <v>116</v>
      </c>
      <c r="B62" s="1" t="s">
        <v>53</v>
      </c>
      <c r="C62" s="4">
        <v>31026</v>
      </c>
      <c r="D62" t="s">
        <v>446</v>
      </c>
      <c r="E62" s="3" t="s">
        <v>228</v>
      </c>
      <c r="F62" s="5" t="s">
        <v>324</v>
      </c>
      <c r="G62" t="s">
        <v>447</v>
      </c>
      <c r="H62" s="12">
        <f t="shared" si="2"/>
        <v>20</v>
      </c>
      <c r="I62" s="15">
        <v>41958</v>
      </c>
      <c r="J62" t="s">
        <v>463</v>
      </c>
      <c r="K62" t="s">
        <v>419</v>
      </c>
      <c r="L62" s="15">
        <f t="shared" si="1"/>
        <v>42323</v>
      </c>
    </row>
    <row r="63" spans="1:12" ht="15.75" customHeight="1" x14ac:dyDescent="0.25">
      <c r="A63" s="2" t="s">
        <v>142</v>
      </c>
      <c r="B63" s="1" t="s">
        <v>54</v>
      </c>
      <c r="C63" s="4">
        <v>17655</v>
      </c>
      <c r="D63" t="s">
        <v>445</v>
      </c>
      <c r="E63" s="3" t="s">
        <v>229</v>
      </c>
      <c r="F63" s="5" t="s">
        <v>325</v>
      </c>
      <c r="G63" t="s">
        <v>455</v>
      </c>
      <c r="H63" s="12">
        <f t="shared" si="2"/>
        <v>10</v>
      </c>
      <c r="I63" s="15">
        <v>41986</v>
      </c>
      <c r="J63" t="s">
        <v>465</v>
      </c>
      <c r="K63" t="s">
        <v>420</v>
      </c>
      <c r="L63" s="15">
        <f t="shared" si="1"/>
        <v>42351</v>
      </c>
    </row>
    <row r="64" spans="1:12" ht="19.5" customHeight="1" x14ac:dyDescent="0.25">
      <c r="A64" s="2" t="s">
        <v>143</v>
      </c>
      <c r="B64" s="1" t="s">
        <v>55</v>
      </c>
      <c r="C64" s="4">
        <v>33919</v>
      </c>
      <c r="D64" t="s">
        <v>445</v>
      </c>
      <c r="E64" s="3" t="s">
        <v>230</v>
      </c>
      <c r="F64" s="5" t="s">
        <v>326</v>
      </c>
      <c r="G64" t="s">
        <v>447</v>
      </c>
      <c r="H64" s="12">
        <f t="shared" si="2"/>
        <v>20</v>
      </c>
      <c r="I64" s="15">
        <v>41971</v>
      </c>
      <c r="J64" t="s">
        <v>464</v>
      </c>
      <c r="K64" t="s">
        <v>421</v>
      </c>
      <c r="L64" s="15">
        <f t="shared" si="1"/>
        <v>42336</v>
      </c>
    </row>
    <row r="65" spans="1:12" ht="17.25" customHeight="1" x14ac:dyDescent="0.25">
      <c r="A65" s="2" t="s">
        <v>144</v>
      </c>
      <c r="B65" s="1" t="s">
        <v>56</v>
      </c>
      <c r="C65" s="4">
        <v>25417</v>
      </c>
      <c r="D65" t="s">
        <v>445</v>
      </c>
      <c r="E65" s="3" t="s">
        <v>231</v>
      </c>
      <c r="F65" s="5" t="s">
        <v>327</v>
      </c>
      <c r="G65" t="s">
        <v>447</v>
      </c>
      <c r="H65" s="12">
        <f t="shared" si="2"/>
        <v>20</v>
      </c>
      <c r="I65" s="15">
        <v>41977</v>
      </c>
      <c r="J65" t="s">
        <v>463</v>
      </c>
      <c r="K65" t="s">
        <v>422</v>
      </c>
      <c r="L65" s="15">
        <f t="shared" si="1"/>
        <v>42342</v>
      </c>
    </row>
    <row r="66" spans="1:12" ht="18" customHeight="1" x14ac:dyDescent="0.25">
      <c r="A66" s="2" t="s">
        <v>145</v>
      </c>
      <c r="B66" s="1" t="s">
        <v>57</v>
      </c>
      <c r="C66" s="4">
        <v>34022</v>
      </c>
      <c r="D66" t="s">
        <v>445</v>
      </c>
      <c r="E66" s="3" t="s">
        <v>232</v>
      </c>
      <c r="F66" s="5" t="s">
        <v>328</v>
      </c>
      <c r="G66" t="s">
        <v>455</v>
      </c>
      <c r="H66" s="12">
        <f t="shared" si="2"/>
        <v>10</v>
      </c>
      <c r="I66" s="15">
        <v>41985</v>
      </c>
      <c r="J66" t="s">
        <v>468</v>
      </c>
      <c r="K66" t="s">
        <v>423</v>
      </c>
      <c r="L66" s="15">
        <f t="shared" si="1"/>
        <v>42350</v>
      </c>
    </row>
    <row r="67" spans="1:12" ht="16.5" customHeight="1" x14ac:dyDescent="0.25">
      <c r="A67" s="2" t="s">
        <v>146</v>
      </c>
      <c r="B67" s="1" t="s">
        <v>58</v>
      </c>
      <c r="C67" s="4">
        <v>31498</v>
      </c>
      <c r="D67" t="s">
        <v>445</v>
      </c>
      <c r="E67" s="3" t="s">
        <v>233</v>
      </c>
      <c r="F67" s="5" t="s">
        <v>329</v>
      </c>
      <c r="G67" t="s">
        <v>447</v>
      </c>
      <c r="H67" s="12">
        <f t="shared" ref="H67:H98" si="3">VLOOKUP(G67,ticketprice,2)</f>
        <v>20</v>
      </c>
      <c r="I67" s="15">
        <v>41978</v>
      </c>
      <c r="J67" t="s">
        <v>464</v>
      </c>
      <c r="K67" t="s">
        <v>424</v>
      </c>
      <c r="L67" s="15">
        <f t="shared" si="1"/>
        <v>42343</v>
      </c>
    </row>
    <row r="68" spans="1:12" ht="17.25" customHeight="1" x14ac:dyDescent="0.25">
      <c r="A68" s="2" t="s">
        <v>147</v>
      </c>
      <c r="B68" s="1" t="s">
        <v>59</v>
      </c>
      <c r="C68" s="4">
        <v>33920</v>
      </c>
      <c r="D68" t="s">
        <v>446</v>
      </c>
      <c r="E68" s="3" t="s">
        <v>234</v>
      </c>
      <c r="F68" s="5" t="s">
        <v>330</v>
      </c>
      <c r="G68" t="s">
        <v>447</v>
      </c>
      <c r="H68" s="12">
        <f t="shared" si="3"/>
        <v>20</v>
      </c>
      <c r="I68" s="15">
        <v>41962</v>
      </c>
      <c r="J68" t="s">
        <v>463</v>
      </c>
      <c r="K68" t="s">
        <v>425</v>
      </c>
      <c r="L68" s="15">
        <f t="shared" ref="L68:L86" si="4">I68+365</f>
        <v>42327</v>
      </c>
    </row>
    <row r="69" spans="1:12" ht="18.75" customHeight="1" x14ac:dyDescent="0.25">
      <c r="A69" s="2" t="s">
        <v>148</v>
      </c>
      <c r="B69" s="1" t="s">
        <v>60</v>
      </c>
      <c r="C69" s="4">
        <v>26899</v>
      </c>
      <c r="D69" t="s">
        <v>446</v>
      </c>
      <c r="E69" s="3" t="s">
        <v>235</v>
      </c>
      <c r="F69" s="5" t="s">
        <v>331</v>
      </c>
      <c r="G69" t="s">
        <v>447</v>
      </c>
      <c r="H69" s="12">
        <f t="shared" si="3"/>
        <v>20</v>
      </c>
      <c r="I69" s="15">
        <v>41973</v>
      </c>
      <c r="J69" t="s">
        <v>465</v>
      </c>
      <c r="K69" t="s">
        <v>426</v>
      </c>
      <c r="L69" s="15">
        <f t="shared" si="4"/>
        <v>42338</v>
      </c>
    </row>
    <row r="70" spans="1:12" ht="19.5" customHeight="1" x14ac:dyDescent="0.25">
      <c r="A70" s="2" t="s">
        <v>149</v>
      </c>
      <c r="B70" s="1" t="s">
        <v>60</v>
      </c>
      <c r="C70" s="4">
        <v>33843</v>
      </c>
      <c r="D70" t="s">
        <v>446</v>
      </c>
      <c r="E70" s="3" t="s">
        <v>236</v>
      </c>
      <c r="F70" s="5" t="s">
        <v>332</v>
      </c>
      <c r="G70" t="s">
        <v>447</v>
      </c>
      <c r="H70" s="12">
        <f t="shared" si="3"/>
        <v>20</v>
      </c>
      <c r="I70" s="15">
        <v>41974</v>
      </c>
      <c r="J70" t="s">
        <v>463</v>
      </c>
      <c r="K70" t="s">
        <v>427</v>
      </c>
      <c r="L70" s="15">
        <f t="shared" si="4"/>
        <v>42339</v>
      </c>
    </row>
    <row r="71" spans="1:12" ht="18.75" customHeight="1" x14ac:dyDescent="0.25">
      <c r="A71" s="2" t="s">
        <v>147</v>
      </c>
      <c r="B71" s="1" t="s">
        <v>61</v>
      </c>
      <c r="C71" s="4">
        <v>33890</v>
      </c>
      <c r="D71" t="s">
        <v>445</v>
      </c>
      <c r="E71" s="3" t="s">
        <v>237</v>
      </c>
      <c r="F71" s="5" t="s">
        <v>333</v>
      </c>
      <c r="G71" t="s">
        <v>447</v>
      </c>
      <c r="H71" s="12">
        <f t="shared" si="3"/>
        <v>20</v>
      </c>
      <c r="I71" s="15">
        <v>42000</v>
      </c>
      <c r="J71" t="s">
        <v>468</v>
      </c>
      <c r="K71" t="s">
        <v>428</v>
      </c>
      <c r="L71" s="15">
        <f t="shared" si="4"/>
        <v>42365</v>
      </c>
    </row>
    <row r="72" spans="1:12" ht="19.5" customHeight="1" x14ac:dyDescent="0.25">
      <c r="A72" s="2" t="s">
        <v>132</v>
      </c>
      <c r="B72" s="1" t="s">
        <v>62</v>
      </c>
      <c r="C72" s="4">
        <v>33300</v>
      </c>
      <c r="D72" t="s">
        <v>446</v>
      </c>
      <c r="E72" s="3" t="s">
        <v>238</v>
      </c>
      <c r="F72" s="5" t="s">
        <v>334</v>
      </c>
      <c r="G72" t="s">
        <v>447</v>
      </c>
      <c r="H72" s="12">
        <f t="shared" si="3"/>
        <v>20</v>
      </c>
      <c r="I72" s="15">
        <v>41958</v>
      </c>
      <c r="J72" t="s">
        <v>464</v>
      </c>
      <c r="K72" t="s">
        <v>429</v>
      </c>
      <c r="L72" s="15">
        <f t="shared" si="4"/>
        <v>42323</v>
      </c>
    </row>
    <row r="73" spans="1:12" ht="30" x14ac:dyDescent="0.25">
      <c r="A73" s="2" t="s">
        <v>150</v>
      </c>
      <c r="B73" s="1" t="s">
        <v>63</v>
      </c>
      <c r="C73" s="4">
        <v>29994</v>
      </c>
      <c r="D73" t="s">
        <v>446</v>
      </c>
      <c r="E73" s="3" t="s">
        <v>239</v>
      </c>
      <c r="F73" s="5" t="s">
        <v>335</v>
      </c>
      <c r="G73" t="s">
        <v>447</v>
      </c>
      <c r="H73" s="12">
        <f t="shared" si="3"/>
        <v>20</v>
      </c>
      <c r="I73" s="15">
        <v>41986</v>
      </c>
      <c r="J73" t="s">
        <v>463</v>
      </c>
      <c r="K73" t="s">
        <v>430</v>
      </c>
      <c r="L73" s="15">
        <f t="shared" si="4"/>
        <v>42351</v>
      </c>
    </row>
    <row r="74" spans="1:12" ht="20.25" customHeight="1" x14ac:dyDescent="0.25">
      <c r="A74" s="2" t="s">
        <v>120</v>
      </c>
      <c r="B74" s="1" t="s">
        <v>64</v>
      </c>
      <c r="C74" s="4">
        <v>33894</v>
      </c>
      <c r="D74" t="s">
        <v>446</v>
      </c>
      <c r="E74" s="3" t="s">
        <v>240</v>
      </c>
      <c r="F74" s="5" t="s">
        <v>336</v>
      </c>
      <c r="G74" t="s">
        <v>447</v>
      </c>
      <c r="H74" s="12">
        <f t="shared" si="3"/>
        <v>20</v>
      </c>
      <c r="I74" s="15">
        <v>41971</v>
      </c>
      <c r="J74" t="s">
        <v>465</v>
      </c>
      <c r="K74" t="s">
        <v>431</v>
      </c>
      <c r="L74" s="15">
        <f t="shared" si="4"/>
        <v>42336</v>
      </c>
    </row>
    <row r="75" spans="1:12" x14ac:dyDescent="0.25">
      <c r="A75" s="2" t="s">
        <v>151</v>
      </c>
      <c r="B75" s="1" t="s">
        <v>65</v>
      </c>
      <c r="C75" s="4">
        <v>33446</v>
      </c>
      <c r="D75" t="s">
        <v>446</v>
      </c>
      <c r="E75" s="3" t="s">
        <v>241</v>
      </c>
      <c r="F75" s="5" t="s">
        <v>337</v>
      </c>
      <c r="G75" t="s">
        <v>447</v>
      </c>
      <c r="H75" s="12">
        <f t="shared" si="3"/>
        <v>20</v>
      </c>
      <c r="I75" s="15">
        <v>41977</v>
      </c>
      <c r="J75" t="s">
        <v>463</v>
      </c>
      <c r="K75" t="s">
        <v>432</v>
      </c>
      <c r="L75" s="15">
        <f t="shared" si="4"/>
        <v>42342</v>
      </c>
    </row>
    <row r="76" spans="1:12" x14ac:dyDescent="0.25">
      <c r="A76" s="2" t="s">
        <v>147</v>
      </c>
      <c r="B76" s="1" t="s">
        <v>66</v>
      </c>
      <c r="C76" s="4">
        <v>33639</v>
      </c>
      <c r="D76" t="s">
        <v>445</v>
      </c>
      <c r="E76" s="3" t="s">
        <v>180</v>
      </c>
      <c r="F76" s="5" t="s">
        <v>338</v>
      </c>
      <c r="G76" t="s">
        <v>447</v>
      </c>
      <c r="H76" s="12">
        <f t="shared" si="3"/>
        <v>20</v>
      </c>
      <c r="I76" s="15">
        <v>41985</v>
      </c>
      <c r="J76" t="s">
        <v>468</v>
      </c>
      <c r="K76" t="s">
        <v>433</v>
      </c>
      <c r="L76" s="15">
        <f t="shared" si="4"/>
        <v>42350</v>
      </c>
    </row>
    <row r="77" spans="1:12" ht="19.5" customHeight="1" x14ac:dyDescent="0.25">
      <c r="A77" s="2" t="s">
        <v>152</v>
      </c>
      <c r="B77" s="1" t="s">
        <v>67</v>
      </c>
      <c r="C77" s="4">
        <v>33048</v>
      </c>
      <c r="D77" t="s">
        <v>445</v>
      </c>
      <c r="E77" s="3" t="s">
        <v>242</v>
      </c>
      <c r="F77" s="5" t="s">
        <v>339</v>
      </c>
      <c r="G77" t="s">
        <v>447</v>
      </c>
      <c r="H77" s="12">
        <f t="shared" si="3"/>
        <v>20</v>
      </c>
      <c r="I77" s="15">
        <v>41978</v>
      </c>
      <c r="J77" t="s">
        <v>464</v>
      </c>
      <c r="K77" t="s">
        <v>434</v>
      </c>
      <c r="L77" s="15">
        <f t="shared" si="4"/>
        <v>42343</v>
      </c>
    </row>
    <row r="78" spans="1:12" ht="18" customHeight="1" x14ac:dyDescent="0.25">
      <c r="A78" s="2" t="s">
        <v>153</v>
      </c>
      <c r="B78" s="1" t="s">
        <v>68</v>
      </c>
      <c r="C78" s="4">
        <v>21874</v>
      </c>
      <c r="D78" t="s">
        <v>445</v>
      </c>
      <c r="E78" s="3" t="s">
        <v>243</v>
      </c>
      <c r="F78" s="5" t="s">
        <v>340</v>
      </c>
      <c r="G78" t="s">
        <v>447</v>
      </c>
      <c r="H78" s="12">
        <f t="shared" si="3"/>
        <v>20</v>
      </c>
      <c r="I78" s="15">
        <v>41962</v>
      </c>
      <c r="J78" t="s">
        <v>463</v>
      </c>
      <c r="K78" t="s">
        <v>435</v>
      </c>
      <c r="L78" s="15">
        <f t="shared" si="4"/>
        <v>42327</v>
      </c>
    </row>
    <row r="79" spans="1:12" ht="21" customHeight="1" x14ac:dyDescent="0.25">
      <c r="A79" s="2" t="s">
        <v>154</v>
      </c>
      <c r="B79" s="1" t="s">
        <v>69</v>
      </c>
      <c r="C79" s="4">
        <v>28685</v>
      </c>
      <c r="D79" t="s">
        <v>445</v>
      </c>
      <c r="E79" s="3" t="s">
        <v>244</v>
      </c>
      <c r="F79" s="5" t="s">
        <v>341</v>
      </c>
      <c r="G79" t="s">
        <v>447</v>
      </c>
      <c r="H79" s="12">
        <f t="shared" si="3"/>
        <v>20</v>
      </c>
      <c r="I79" s="15">
        <v>41973</v>
      </c>
      <c r="J79" t="s">
        <v>465</v>
      </c>
      <c r="K79" t="s">
        <v>436</v>
      </c>
      <c r="L79" s="15">
        <f t="shared" si="4"/>
        <v>42338</v>
      </c>
    </row>
    <row r="80" spans="1:12" ht="18.75" customHeight="1" x14ac:dyDescent="0.25">
      <c r="A80" s="2" t="s">
        <v>104</v>
      </c>
      <c r="B80" s="1" t="s">
        <v>70</v>
      </c>
      <c r="C80" s="4">
        <v>31429</v>
      </c>
      <c r="D80" t="s">
        <v>445</v>
      </c>
      <c r="E80" s="3" t="s">
        <v>245</v>
      </c>
      <c r="F80" s="5" t="s">
        <v>342</v>
      </c>
      <c r="G80" t="s">
        <v>447</v>
      </c>
      <c r="H80" s="12">
        <f t="shared" si="3"/>
        <v>20</v>
      </c>
      <c r="I80" s="15">
        <v>41974</v>
      </c>
      <c r="J80" t="s">
        <v>463</v>
      </c>
      <c r="K80" t="s">
        <v>437</v>
      </c>
      <c r="L80" s="15">
        <f t="shared" si="4"/>
        <v>42339</v>
      </c>
    </row>
    <row r="81" spans="1:12" ht="18.75" customHeight="1" x14ac:dyDescent="0.25">
      <c r="A81" s="2" t="s">
        <v>155</v>
      </c>
      <c r="B81" s="1" t="s">
        <v>71</v>
      </c>
      <c r="C81" s="4">
        <v>21120</v>
      </c>
      <c r="D81" t="s">
        <v>446</v>
      </c>
      <c r="E81" s="3" t="s">
        <v>246</v>
      </c>
      <c r="F81" s="5" t="s">
        <v>343</v>
      </c>
      <c r="G81" t="s">
        <v>447</v>
      </c>
      <c r="H81" s="12">
        <f t="shared" si="3"/>
        <v>20</v>
      </c>
      <c r="I81" s="15">
        <v>42000</v>
      </c>
      <c r="J81" t="s">
        <v>468</v>
      </c>
      <c r="K81" t="s">
        <v>438</v>
      </c>
      <c r="L81" s="15">
        <f t="shared" si="4"/>
        <v>42365</v>
      </c>
    </row>
    <row r="82" spans="1:12" ht="16.5" customHeight="1" x14ac:dyDescent="0.25">
      <c r="A82" s="2" t="s">
        <v>156</v>
      </c>
      <c r="B82" s="1" t="s">
        <v>72</v>
      </c>
      <c r="C82" s="4">
        <v>32594</v>
      </c>
      <c r="D82" t="s">
        <v>445</v>
      </c>
      <c r="E82" s="3" t="s">
        <v>247</v>
      </c>
      <c r="F82" s="5" t="s">
        <v>344</v>
      </c>
      <c r="G82" t="s">
        <v>447</v>
      </c>
      <c r="H82" s="12">
        <f t="shared" si="3"/>
        <v>20</v>
      </c>
      <c r="I82" s="15">
        <v>41958</v>
      </c>
      <c r="J82" t="s">
        <v>464</v>
      </c>
      <c r="K82" t="s">
        <v>439</v>
      </c>
      <c r="L82" s="15">
        <f t="shared" si="4"/>
        <v>42323</v>
      </c>
    </row>
    <row r="83" spans="1:12" ht="21" customHeight="1" x14ac:dyDescent="0.25">
      <c r="A83" s="2" t="s">
        <v>147</v>
      </c>
      <c r="B83" s="1" t="s">
        <v>72</v>
      </c>
      <c r="C83" s="4">
        <v>33996</v>
      </c>
      <c r="D83" t="s">
        <v>445</v>
      </c>
      <c r="E83" s="3" t="s">
        <v>248</v>
      </c>
      <c r="F83" s="5" t="s">
        <v>345</v>
      </c>
      <c r="G83" t="s">
        <v>447</v>
      </c>
      <c r="H83" s="12">
        <f t="shared" si="3"/>
        <v>20</v>
      </c>
      <c r="I83" s="15">
        <v>41986</v>
      </c>
      <c r="J83" t="s">
        <v>463</v>
      </c>
      <c r="K83" t="s">
        <v>440</v>
      </c>
      <c r="L83" s="15">
        <f t="shared" si="4"/>
        <v>42351</v>
      </c>
    </row>
    <row r="84" spans="1:12" ht="18.75" customHeight="1" x14ac:dyDescent="0.25">
      <c r="A84" s="2" t="s">
        <v>157</v>
      </c>
      <c r="B84" s="1" t="s">
        <v>73</v>
      </c>
      <c r="C84" s="4">
        <v>32317</v>
      </c>
      <c r="D84" t="s">
        <v>446</v>
      </c>
      <c r="E84" s="3" t="s">
        <v>249</v>
      </c>
      <c r="F84" s="5" t="s">
        <v>346</v>
      </c>
      <c r="G84" t="s">
        <v>447</v>
      </c>
      <c r="H84" s="12">
        <f t="shared" si="3"/>
        <v>20</v>
      </c>
      <c r="I84" s="15">
        <v>41971</v>
      </c>
      <c r="J84" t="s">
        <v>465</v>
      </c>
      <c r="K84" t="s">
        <v>441</v>
      </c>
      <c r="L84" s="15">
        <f t="shared" si="4"/>
        <v>42336</v>
      </c>
    </row>
    <row r="85" spans="1:12" ht="18.75" customHeight="1" x14ac:dyDescent="0.25">
      <c r="A85" s="2" t="s">
        <v>158</v>
      </c>
      <c r="B85" s="1" t="s">
        <v>74</v>
      </c>
      <c r="C85" s="4">
        <v>33003</v>
      </c>
      <c r="D85" t="s">
        <v>446</v>
      </c>
      <c r="E85" s="3" t="s">
        <v>250</v>
      </c>
      <c r="F85" s="5" t="s">
        <v>347</v>
      </c>
      <c r="G85" t="s">
        <v>447</v>
      </c>
      <c r="H85" s="12">
        <f t="shared" si="3"/>
        <v>20</v>
      </c>
      <c r="I85" s="15">
        <v>41977</v>
      </c>
      <c r="J85" t="s">
        <v>463</v>
      </c>
      <c r="K85" t="s">
        <v>442</v>
      </c>
      <c r="L85" s="15">
        <f t="shared" si="4"/>
        <v>42342</v>
      </c>
    </row>
    <row r="86" spans="1:12" ht="17.25" customHeight="1" x14ac:dyDescent="0.25">
      <c r="A86" s="2" t="s">
        <v>159</v>
      </c>
      <c r="B86" s="1" t="s">
        <v>75</v>
      </c>
      <c r="C86" s="4">
        <v>24371</v>
      </c>
      <c r="D86" t="s">
        <v>445</v>
      </c>
      <c r="E86" s="3" t="s">
        <v>251</v>
      </c>
      <c r="F86" s="5" t="s">
        <v>348</v>
      </c>
      <c r="G86" t="s">
        <v>447</v>
      </c>
      <c r="H86" s="12">
        <f t="shared" si="3"/>
        <v>20</v>
      </c>
      <c r="I86" s="15">
        <v>41985</v>
      </c>
      <c r="J86" t="s">
        <v>468</v>
      </c>
      <c r="K86" t="s">
        <v>443</v>
      </c>
      <c r="L86" s="15">
        <f t="shared" si="4"/>
        <v>42350</v>
      </c>
    </row>
    <row r="87" spans="1:12" ht="16.5" customHeight="1" x14ac:dyDescent="0.25">
      <c r="A87" s="2" t="s">
        <v>160</v>
      </c>
      <c r="B87" s="1" t="s">
        <v>76</v>
      </c>
      <c r="C87" s="4">
        <v>33676</v>
      </c>
      <c r="D87" t="s">
        <v>446</v>
      </c>
      <c r="E87" s="3" t="s">
        <v>180</v>
      </c>
      <c r="F87" s="5" t="s">
        <v>349</v>
      </c>
      <c r="G87" t="s">
        <v>447</v>
      </c>
      <c r="H87" s="12">
        <f t="shared" si="3"/>
        <v>20</v>
      </c>
      <c r="I87" s="15">
        <v>41978</v>
      </c>
    </row>
    <row r="88" spans="1:12" ht="18.75" customHeight="1" x14ac:dyDescent="0.25">
      <c r="A88" s="2" t="s">
        <v>161</v>
      </c>
      <c r="B88" s="1" t="s">
        <v>77</v>
      </c>
      <c r="C88" s="4">
        <v>29966</v>
      </c>
      <c r="D88" t="s">
        <v>446</v>
      </c>
      <c r="E88" s="3" t="s">
        <v>252</v>
      </c>
      <c r="F88" s="5" t="s">
        <v>350</v>
      </c>
      <c r="G88" t="s">
        <v>447</v>
      </c>
      <c r="H88" s="12">
        <f t="shared" si="3"/>
        <v>20</v>
      </c>
      <c r="I88" s="15">
        <v>41962</v>
      </c>
    </row>
    <row r="89" spans="1:12" ht="18.75" customHeight="1" x14ac:dyDescent="0.25">
      <c r="A89" s="2" t="s">
        <v>162</v>
      </c>
      <c r="B89" s="1" t="s">
        <v>78</v>
      </c>
      <c r="C89" s="4">
        <v>21690</v>
      </c>
      <c r="D89" t="s">
        <v>446</v>
      </c>
      <c r="E89" s="3" t="s">
        <v>253</v>
      </c>
      <c r="F89" s="5" t="s">
        <v>351</v>
      </c>
      <c r="G89" t="s">
        <v>447</v>
      </c>
      <c r="H89" s="12">
        <f t="shared" si="3"/>
        <v>20</v>
      </c>
      <c r="I89" s="15">
        <v>41973</v>
      </c>
    </row>
    <row r="90" spans="1:12" ht="20.25" customHeight="1" x14ac:dyDescent="0.25">
      <c r="A90" s="2" t="s">
        <v>163</v>
      </c>
      <c r="B90" s="1" t="s">
        <v>79</v>
      </c>
      <c r="C90" s="4">
        <v>31289</v>
      </c>
      <c r="D90" t="s">
        <v>446</v>
      </c>
      <c r="E90" s="3" t="s">
        <v>254</v>
      </c>
      <c r="F90" s="5" t="s">
        <v>352</v>
      </c>
      <c r="G90" t="s">
        <v>447</v>
      </c>
      <c r="H90" s="12">
        <f t="shared" si="3"/>
        <v>20</v>
      </c>
      <c r="I90" s="15">
        <v>41974</v>
      </c>
    </row>
    <row r="91" spans="1:12" ht="20.25" customHeight="1" x14ac:dyDescent="0.25">
      <c r="A91" s="2" t="s">
        <v>132</v>
      </c>
      <c r="B91" s="1" t="s">
        <v>79</v>
      </c>
      <c r="C91" s="4">
        <v>28811</v>
      </c>
      <c r="D91" t="s">
        <v>446</v>
      </c>
      <c r="E91" s="3" t="s">
        <v>255</v>
      </c>
      <c r="F91" s="5" t="s">
        <v>353</v>
      </c>
      <c r="G91" t="s">
        <v>447</v>
      </c>
      <c r="H91" s="12">
        <f t="shared" si="3"/>
        <v>20</v>
      </c>
      <c r="I91" s="15">
        <v>42000</v>
      </c>
    </row>
    <row r="92" spans="1:12" ht="19.5" customHeight="1" x14ac:dyDescent="0.25">
      <c r="A92" s="2" t="s">
        <v>164</v>
      </c>
      <c r="B92" s="1" t="s">
        <v>80</v>
      </c>
      <c r="C92" s="4">
        <v>33867</v>
      </c>
      <c r="D92" t="s">
        <v>446</v>
      </c>
      <c r="E92" s="3" t="s">
        <v>256</v>
      </c>
      <c r="F92" s="5" t="s">
        <v>354</v>
      </c>
      <c r="G92" t="s">
        <v>447</v>
      </c>
      <c r="H92" s="12">
        <f t="shared" si="3"/>
        <v>20</v>
      </c>
      <c r="I92" s="15">
        <v>41958</v>
      </c>
    </row>
    <row r="93" spans="1:12" ht="18.75" customHeight="1" x14ac:dyDescent="0.25">
      <c r="A93" s="2" t="s">
        <v>109</v>
      </c>
      <c r="B93" s="1" t="s">
        <v>81</v>
      </c>
      <c r="C93" s="4">
        <v>33637</v>
      </c>
      <c r="D93" t="s">
        <v>446</v>
      </c>
      <c r="E93" s="3" t="s">
        <v>257</v>
      </c>
      <c r="F93" s="5" t="s">
        <v>355</v>
      </c>
      <c r="G93" t="s">
        <v>447</v>
      </c>
      <c r="H93" s="12">
        <f t="shared" si="3"/>
        <v>20</v>
      </c>
      <c r="I93" s="15">
        <v>41986</v>
      </c>
    </row>
    <row r="94" spans="1:12" ht="17.25" customHeight="1" x14ac:dyDescent="0.25">
      <c r="A94" s="2" t="s">
        <v>165</v>
      </c>
      <c r="B94" s="1" t="s">
        <v>82</v>
      </c>
      <c r="C94" s="4">
        <v>33843</v>
      </c>
      <c r="D94" t="s">
        <v>445</v>
      </c>
      <c r="E94" s="3" t="s">
        <v>258</v>
      </c>
      <c r="F94" s="5" t="s">
        <v>356</v>
      </c>
      <c r="G94" t="s">
        <v>447</v>
      </c>
      <c r="H94" s="12">
        <f t="shared" si="3"/>
        <v>20</v>
      </c>
      <c r="I94" s="15">
        <v>41971</v>
      </c>
    </row>
    <row r="95" spans="1:12" ht="18.75" customHeight="1" x14ac:dyDescent="0.25">
      <c r="A95" s="2" t="s">
        <v>166</v>
      </c>
      <c r="B95" s="1" t="s">
        <v>83</v>
      </c>
      <c r="C95" s="4">
        <v>33972</v>
      </c>
      <c r="D95" t="s">
        <v>446</v>
      </c>
      <c r="E95" s="3" t="s">
        <v>259</v>
      </c>
      <c r="F95" s="5" t="s">
        <v>357</v>
      </c>
      <c r="G95" t="s">
        <v>447</v>
      </c>
      <c r="H95" s="12">
        <f t="shared" si="3"/>
        <v>20</v>
      </c>
      <c r="I95" s="15">
        <v>41977</v>
      </c>
    </row>
    <row r="96" spans="1:12" ht="19.5" customHeight="1" x14ac:dyDescent="0.25">
      <c r="A96" s="2" t="s">
        <v>67</v>
      </c>
      <c r="B96" s="1" t="s">
        <v>84</v>
      </c>
      <c r="C96" s="4">
        <v>27282</v>
      </c>
      <c r="D96" t="s">
        <v>446</v>
      </c>
      <c r="E96" s="3" t="s">
        <v>260</v>
      </c>
      <c r="F96" s="5" t="s">
        <v>358</v>
      </c>
      <c r="G96" t="s">
        <v>447</v>
      </c>
      <c r="H96" s="12">
        <f t="shared" si="3"/>
        <v>20</v>
      </c>
      <c r="I96" s="15">
        <v>41985</v>
      </c>
    </row>
    <row r="97" spans="1:9" ht="17.25" customHeight="1" x14ac:dyDescent="0.25">
      <c r="A97" s="2" t="s">
        <v>167</v>
      </c>
      <c r="B97" s="1" t="s">
        <v>85</v>
      </c>
      <c r="C97" s="4">
        <v>27905</v>
      </c>
      <c r="D97" t="s">
        <v>445</v>
      </c>
      <c r="E97" s="3" t="s">
        <v>261</v>
      </c>
      <c r="F97" s="5" t="s">
        <v>359</v>
      </c>
      <c r="G97" t="s">
        <v>447</v>
      </c>
      <c r="H97" s="12">
        <f t="shared" si="3"/>
        <v>20</v>
      </c>
      <c r="I97" s="15">
        <v>41978</v>
      </c>
    </row>
    <row r="98" spans="1:9" ht="18" customHeight="1" x14ac:dyDescent="0.25">
      <c r="A98" s="2" t="s">
        <v>168</v>
      </c>
      <c r="B98" s="1" t="s">
        <v>86</v>
      </c>
      <c r="C98" s="4">
        <v>33905</v>
      </c>
      <c r="D98" t="s">
        <v>446</v>
      </c>
      <c r="E98" s="3" t="s">
        <v>262</v>
      </c>
      <c r="F98" s="5" t="s">
        <v>360</v>
      </c>
      <c r="G98" t="s">
        <v>447</v>
      </c>
      <c r="H98" s="12">
        <f t="shared" si="3"/>
        <v>20</v>
      </c>
      <c r="I98" s="15">
        <v>41962</v>
      </c>
    </row>
    <row r="99" spans="1:9" ht="18.75" customHeight="1" x14ac:dyDescent="0.25">
      <c r="A99" s="2" t="s">
        <v>169</v>
      </c>
      <c r="B99" s="1" t="s">
        <v>87</v>
      </c>
      <c r="C99" s="4">
        <v>29488</v>
      </c>
      <c r="D99" t="s">
        <v>445</v>
      </c>
      <c r="E99" s="3" t="s">
        <v>263</v>
      </c>
      <c r="F99" s="5" t="s">
        <v>361</v>
      </c>
      <c r="G99" t="s">
        <v>447</v>
      </c>
      <c r="H99" s="12">
        <f t="shared" ref="H99" si="5">VLOOKUP(G99,ticketprice,2)</f>
        <v>20</v>
      </c>
      <c r="I99" s="15">
        <v>41973</v>
      </c>
    </row>
  </sheetData>
  <dataValidations count="3">
    <dataValidation type="list" allowBlank="1" showInputMessage="1" showErrorMessage="1" sqref="D3:D99">
      <formula1>Gender</formula1>
    </dataValidation>
    <dataValidation type="list" allowBlank="1" showInputMessage="1" showErrorMessage="1" sqref="G3:G99">
      <formula1>TicketType</formula1>
    </dataValidation>
    <dataValidation type="list" allowBlank="1" showInputMessage="1" showErrorMessage="1" sqref="J3:J99">
      <formula1>"A,B,C,D"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"/>
  <sheetViews>
    <sheetView workbookViewId="0">
      <selection activeCell="C1" sqref="C1"/>
    </sheetView>
  </sheetViews>
  <sheetFormatPr defaultRowHeight="15" x14ac:dyDescent="0.25"/>
  <cols>
    <col min="2" max="2" width="11" bestFit="1" customWidth="1"/>
    <col min="3" max="3" width="16.85546875" bestFit="1" customWidth="1"/>
  </cols>
  <sheetData>
    <row r="1" spans="6:6" s="16" customFormat="1" ht="46.5" x14ac:dyDescent="0.7">
      <c r="F1" s="17" t="s">
        <v>469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workbookViewId="0">
      <selection activeCell="F14" sqref="F14"/>
    </sheetView>
  </sheetViews>
  <sheetFormatPr defaultRowHeight="15" x14ac:dyDescent="0.25"/>
  <cols>
    <col min="2" max="2" width="13" bestFit="1" customWidth="1"/>
    <col min="3" max="4" width="15.85546875" style="12" customWidth="1"/>
    <col min="5" max="5" width="10.5703125" bestFit="1" customWidth="1"/>
    <col min="6" max="7" width="11.28515625" bestFit="1" customWidth="1"/>
    <col min="8" max="8" width="11" bestFit="1" customWidth="1"/>
    <col min="9" max="9" width="9.28515625" customWidth="1"/>
  </cols>
  <sheetData>
    <row r="1" spans="2:9" s="16" customFormat="1" ht="46.5" x14ac:dyDescent="0.7">
      <c r="C1" s="18"/>
      <c r="D1" s="18"/>
      <c r="E1" s="17" t="s">
        <v>470</v>
      </c>
    </row>
    <row r="4" spans="2:9" x14ac:dyDescent="0.25">
      <c r="B4" t="s">
        <v>3</v>
      </c>
    </row>
    <row r="5" spans="2:9" x14ac:dyDescent="0.25">
      <c r="B5" t="s">
        <v>445</v>
      </c>
    </row>
    <row r="6" spans="2:9" x14ac:dyDescent="0.25">
      <c r="B6" t="s">
        <v>446</v>
      </c>
      <c r="F6" s="23" t="s">
        <v>453</v>
      </c>
      <c r="G6" s="23"/>
      <c r="H6" s="23"/>
      <c r="I6" s="23"/>
    </row>
    <row r="7" spans="2:9" x14ac:dyDescent="0.25">
      <c r="F7" s="9" t="s">
        <v>447</v>
      </c>
      <c r="G7" s="9" t="s">
        <v>448</v>
      </c>
      <c r="H7" s="9" t="s">
        <v>455</v>
      </c>
      <c r="I7" s="9" t="s">
        <v>449</v>
      </c>
    </row>
    <row r="8" spans="2:9" x14ac:dyDescent="0.25">
      <c r="B8" t="s">
        <v>454</v>
      </c>
      <c r="C8" s="12" t="s">
        <v>456</v>
      </c>
      <c r="E8" s="10" t="s">
        <v>467</v>
      </c>
      <c r="F8" s="8">
        <f>COUNTIF('Ticket Details'!G:G,"Adult")</f>
        <v>86</v>
      </c>
      <c r="G8" s="8">
        <f>COUNTIF('Ticket Details'!G:G,"Child")</f>
        <v>3</v>
      </c>
      <c r="H8" s="8">
        <f>COUNTIF('Ticket Details'!G:G,"Concession")</f>
        <v>6</v>
      </c>
      <c r="I8" s="8">
        <f>COUNTIF('Ticket Details'!G:G,"Disabled")</f>
        <v>2</v>
      </c>
    </row>
    <row r="9" spans="2:9" x14ac:dyDescent="0.25">
      <c r="B9" t="s">
        <v>447</v>
      </c>
      <c r="C9" s="12">
        <v>20</v>
      </c>
    </row>
    <row r="10" spans="2:9" x14ac:dyDescent="0.25">
      <c r="B10" t="s">
        <v>448</v>
      </c>
      <c r="C10" s="12">
        <v>10</v>
      </c>
    </row>
    <row r="11" spans="2:9" x14ac:dyDescent="0.25">
      <c r="B11" t="s">
        <v>455</v>
      </c>
      <c r="C11" s="12">
        <v>10</v>
      </c>
      <c r="F11" t="s">
        <v>458</v>
      </c>
      <c r="G11" t="s">
        <v>459</v>
      </c>
      <c r="H11" t="s">
        <v>460</v>
      </c>
      <c r="I11" t="s">
        <v>461</v>
      </c>
    </row>
    <row r="12" spans="2:9" x14ac:dyDescent="0.25">
      <c r="B12" t="s">
        <v>449</v>
      </c>
      <c r="C12" s="12">
        <v>7.5</v>
      </c>
      <c r="E12" s="10" t="s">
        <v>450</v>
      </c>
      <c r="F12">
        <v>50</v>
      </c>
      <c r="G12">
        <v>50</v>
      </c>
      <c r="H12">
        <v>50</v>
      </c>
      <c r="I12">
        <v>50</v>
      </c>
    </row>
    <row r="13" spans="2:9" x14ac:dyDescent="0.25">
      <c r="E13" s="11" t="s">
        <v>451</v>
      </c>
      <c r="F13">
        <f>COUNTIF('Ticket Details'!J:J,"A")</f>
        <v>33</v>
      </c>
      <c r="G13">
        <f>COUNTIF('Ticket Details'!J:J,"B")</f>
        <v>17</v>
      </c>
      <c r="H13">
        <f>COUNTIF('Ticket Details'!J:J,"C")</f>
        <v>16</v>
      </c>
      <c r="I13">
        <f>COUNTIF('Ticket Details'!J:J,"D")</f>
        <v>18</v>
      </c>
    </row>
    <row r="14" spans="2:9" x14ac:dyDescent="0.25">
      <c r="E14" s="10" t="s">
        <v>452</v>
      </c>
      <c r="F14">
        <f>F12-F13</f>
        <v>17</v>
      </c>
      <c r="G14">
        <f t="shared" ref="G14:I14" si="0">G12-G13</f>
        <v>33</v>
      </c>
      <c r="H14">
        <f t="shared" si="0"/>
        <v>34</v>
      </c>
      <c r="I14">
        <f t="shared" si="0"/>
        <v>32</v>
      </c>
    </row>
  </sheetData>
  <mergeCells count="1">
    <mergeCell ref="F6:I6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Ticket Details</vt:lpstr>
      <vt:lpstr>Summary</vt:lpstr>
      <vt:lpstr>Season ticket info</vt:lpstr>
      <vt:lpstr>Gender</vt:lpstr>
      <vt:lpstr>ticketprice</vt:lpstr>
      <vt:lpstr>TicketType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Stewart</dc:creator>
  <cp:lastModifiedBy>Jack Stewart</cp:lastModifiedBy>
  <dcterms:created xsi:type="dcterms:W3CDTF">2015-04-21T10:37:11Z</dcterms:created>
  <dcterms:modified xsi:type="dcterms:W3CDTF">2015-06-25T08:44:36Z</dcterms:modified>
</cp:coreProperties>
</file>